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C:\Users\aiqbal\Desktop\"/>
    </mc:Choice>
  </mc:AlternateContent>
  <workbookProtection workbookAlgorithmName="SHA-512" workbookHashValue="GNonxaKRMpQ/C9lztyn/yqXkyNI9bKZkIA2LuUgIZDYeAAgdq/sPD3uIpngF4F8slUlyy+FOcNKtww3/wM2yVg==" workbookSaltValue="NIw9SUjz3EGDB7sIPdT2KQ==" workbookSpinCount="100000" lockStructure="1"/>
  <bookViews>
    <workbookView xWindow="0" yWindow="0" windowWidth="28800" windowHeight="12060" tabRatio="874"/>
  </bookViews>
  <sheets>
    <sheet name="Instructions" sheetId="64" r:id="rId1"/>
    <sheet name="General Info &amp; Test Results" sheetId="65" r:id="rId2"/>
    <sheet name="Setup &amp; Instrumentation" sheetId="66" r:id="rId3"/>
    <sheet name="Determining Duration of Charge" sheetId="53" r:id="rId4"/>
    <sheet name="Conditioning &amp; Preparation" sheetId="52" r:id="rId5"/>
    <sheet name="Charge &amp; Maintenance Mode Test" sheetId="55" r:id="rId6"/>
    <sheet name="Battery Discharge Energy Test" sheetId="54" r:id="rId7"/>
    <sheet name="Standby Mode Power" sheetId="56" r:id="rId8"/>
    <sheet name="Off mode Power" sheetId="67" r:id="rId9"/>
    <sheet name="UEC Calculation" sheetId="74" r:id="rId10"/>
    <sheet name="Comments" sheetId="69" r:id="rId11"/>
    <sheet name="Photos" sheetId="58" r:id="rId12"/>
    <sheet name="Report Sign-Off Block" sheetId="73" r:id="rId13"/>
    <sheet name="Test Conditions" sheetId="16" r:id="rId14"/>
    <sheet name="Abbreviations" sheetId="68" r:id="rId15"/>
    <sheet name="Version Control" sheetId="62" r:id="rId16"/>
  </sheets>
  <definedNames>
    <definedName name="Appendix_Y_to_Subpart_B_of_Part_430—Uniform_Test_Method_for_Measuring_the_Energy_Consumption_of_Battery_Chargers__76_FR_31776__June_1__2011">Instructions!$C$11</definedName>
  </definedNames>
  <calcPr calcId="171027"/>
</workbook>
</file>

<file path=xl/calcChain.xml><?xml version="1.0" encoding="utf-8"?>
<calcChain xmlns="http://schemas.openxmlformats.org/spreadsheetml/2006/main">
  <c r="C5" i="62" l="1"/>
  <c r="C5" i="55" s="1"/>
  <c r="D5" i="64" l="1"/>
  <c r="D55" i="74"/>
  <c r="D52" i="74"/>
  <c r="D47" i="74"/>
  <c r="D46" i="74" l="1"/>
  <c r="G19" i="65" s="1"/>
  <c r="D49" i="74" l="1"/>
  <c r="D50" i="74"/>
  <c r="D51" i="74"/>
  <c r="D48" i="74"/>
  <c r="C8" i="62"/>
  <c r="C7" i="62"/>
  <c r="C6" i="62"/>
  <c r="C4" i="62"/>
  <c r="C4" i="16" s="1"/>
  <c r="C8" i="68"/>
  <c r="B8" i="68"/>
  <c r="B7" i="68"/>
  <c r="C6" i="68"/>
  <c r="B6" i="68"/>
  <c r="B5" i="68"/>
  <c r="B4" i="68"/>
  <c r="C3" i="68"/>
  <c r="B3" i="68"/>
  <c r="B2" i="68"/>
  <c r="C8" i="16"/>
  <c r="B8" i="16"/>
  <c r="B7" i="16"/>
  <c r="C6" i="16"/>
  <c r="B6" i="16"/>
  <c r="B5" i="16"/>
  <c r="B4" i="16"/>
  <c r="C3" i="16"/>
  <c r="B3" i="16"/>
  <c r="B2" i="16"/>
  <c r="D15" i="73"/>
  <c r="G28" i="65" s="1"/>
  <c r="C8" i="73"/>
  <c r="B8" i="73"/>
  <c r="B7" i="73"/>
  <c r="C6" i="73"/>
  <c r="B6" i="73"/>
  <c r="B5" i="73"/>
  <c r="B4" i="73"/>
  <c r="C3" i="73"/>
  <c r="B3" i="73"/>
  <c r="B2" i="73"/>
  <c r="C8" i="58"/>
  <c r="B8" i="58"/>
  <c r="B7" i="58"/>
  <c r="C6" i="58"/>
  <c r="B6" i="58"/>
  <c r="B5" i="58"/>
  <c r="B4" i="58"/>
  <c r="C3" i="58"/>
  <c r="B3" i="58"/>
  <c r="B2" i="58"/>
  <c r="C8" i="69"/>
  <c r="B8" i="69"/>
  <c r="B7" i="69"/>
  <c r="C6" i="69"/>
  <c r="B6" i="69"/>
  <c r="B5" i="69"/>
  <c r="B4" i="69"/>
  <c r="C3" i="69"/>
  <c r="B3" i="69"/>
  <c r="B2" i="69"/>
  <c r="D54" i="74"/>
  <c r="D53" i="74"/>
  <c r="C8" i="74"/>
  <c r="B8" i="74"/>
  <c r="B7" i="74"/>
  <c r="C6" i="74"/>
  <c r="B6" i="74"/>
  <c r="B5" i="74"/>
  <c r="B4" i="74"/>
  <c r="C3" i="74"/>
  <c r="B3" i="74"/>
  <c r="B2" i="74"/>
  <c r="D34" i="67"/>
  <c r="D57" i="74" s="1"/>
  <c r="C8" i="67"/>
  <c r="B8" i="67"/>
  <c r="B7" i="67"/>
  <c r="C6" i="67"/>
  <c r="B6" i="67"/>
  <c r="B5" i="67"/>
  <c r="B4" i="67"/>
  <c r="C3" i="67"/>
  <c r="B3" i="67"/>
  <c r="B2" i="67"/>
  <c r="D34" i="56"/>
  <c r="D56" i="74" s="1"/>
  <c r="C8" i="56"/>
  <c r="B8" i="56"/>
  <c r="B7" i="56"/>
  <c r="C6" i="56"/>
  <c r="B6" i="56"/>
  <c r="B5" i="56"/>
  <c r="B4" i="56"/>
  <c r="C3" i="56"/>
  <c r="B3" i="56"/>
  <c r="B2" i="56"/>
  <c r="C41" i="54"/>
  <c r="C8" i="54"/>
  <c r="B8" i="54"/>
  <c r="B7" i="54"/>
  <c r="C6" i="54"/>
  <c r="B6" i="54"/>
  <c r="C5" i="54"/>
  <c r="B5" i="54"/>
  <c r="B4" i="54"/>
  <c r="C3" i="54"/>
  <c r="B3" i="54"/>
  <c r="B2" i="54"/>
  <c r="C8" i="55"/>
  <c r="B8" i="55"/>
  <c r="B7" i="55"/>
  <c r="C6" i="55"/>
  <c r="B6" i="55"/>
  <c r="B5" i="55"/>
  <c r="B4" i="55"/>
  <c r="C3" i="55"/>
  <c r="B3" i="55"/>
  <c r="B2" i="55"/>
  <c r="C8" i="52"/>
  <c r="B8" i="52"/>
  <c r="B7" i="52"/>
  <c r="C6" i="52"/>
  <c r="B6" i="52"/>
  <c r="C5" i="52"/>
  <c r="B5" i="52"/>
  <c r="B4" i="52"/>
  <c r="C3" i="52"/>
  <c r="B3" i="52"/>
  <c r="B2" i="52"/>
  <c r="C22" i="53"/>
  <c r="C23" i="53" s="1"/>
  <c r="C8" i="53"/>
  <c r="B8" i="53"/>
  <c r="B7" i="53"/>
  <c r="C6" i="53"/>
  <c r="B6" i="53"/>
  <c r="B5" i="53"/>
  <c r="B4" i="53"/>
  <c r="C3" i="53"/>
  <c r="B3" i="53"/>
  <c r="B2" i="53"/>
  <c r="C8" i="66"/>
  <c r="B8" i="66"/>
  <c r="B7" i="66"/>
  <c r="C6" i="66"/>
  <c r="B6" i="66"/>
  <c r="B5" i="66"/>
  <c r="B4" i="66"/>
  <c r="C3" i="66"/>
  <c r="B3" i="66"/>
  <c r="B2" i="66"/>
  <c r="H32" i="65"/>
  <c r="G32" i="65"/>
  <c r="H30" i="65"/>
  <c r="G30" i="65"/>
  <c r="H29" i="65"/>
  <c r="G29" i="65"/>
  <c r="H28" i="65"/>
  <c r="G18" i="65"/>
  <c r="G16" i="65"/>
  <c r="G15" i="65"/>
  <c r="G14" i="65"/>
  <c r="G13" i="65"/>
  <c r="C8" i="65"/>
  <c r="B8" i="65"/>
  <c r="B7" i="65"/>
  <c r="C6" i="65"/>
  <c r="B6" i="65"/>
  <c r="B5" i="65"/>
  <c r="B4" i="65"/>
  <c r="C3" i="65"/>
  <c r="B3" i="65"/>
  <c r="B2" i="65"/>
  <c r="C7" i="64"/>
  <c r="D6" i="64"/>
  <c r="C6" i="64"/>
  <c r="C5" i="64"/>
  <c r="D4" i="64"/>
  <c r="C4" i="64"/>
  <c r="D3" i="64"/>
  <c r="C3" i="64"/>
  <c r="C2" i="64"/>
  <c r="C4" i="65" l="1"/>
  <c r="C4" i="66"/>
  <c r="C4" i="58"/>
  <c r="C4" i="54"/>
  <c r="C4" i="53"/>
  <c r="C4" i="52"/>
  <c r="C4" i="55"/>
  <c r="C4" i="56"/>
  <c r="C4" i="67"/>
  <c r="C4" i="69"/>
  <c r="C7" i="16"/>
  <c r="C7" i="65"/>
  <c r="C4" i="68"/>
  <c r="C4" i="73"/>
  <c r="C5" i="67"/>
  <c r="C5" i="74"/>
  <c r="C5" i="69"/>
  <c r="C5" i="58"/>
  <c r="C5" i="73"/>
  <c r="C5" i="56"/>
  <c r="C5" i="16"/>
  <c r="C5" i="68"/>
  <c r="C5" i="65"/>
  <c r="C5" i="66"/>
  <c r="C5" i="53"/>
  <c r="C4" i="74"/>
  <c r="G17" i="65"/>
  <c r="D58" i="74"/>
  <c r="D60" i="74"/>
  <c r="D59" i="74"/>
  <c r="C7" i="74"/>
  <c r="C7" i="56"/>
  <c r="C7" i="54"/>
  <c r="C7" i="67"/>
  <c r="C7" i="69"/>
  <c r="C7" i="73"/>
  <c r="C7" i="53"/>
  <c r="D7" i="64"/>
  <c r="C7" i="66"/>
  <c r="C7" i="52"/>
  <c r="C7" i="55"/>
  <c r="C7" i="58"/>
  <c r="C7" i="68"/>
  <c r="G20" i="65" l="1"/>
</calcChain>
</file>

<file path=xl/sharedStrings.xml><?xml version="1.0" encoding="utf-8"?>
<sst xmlns="http://schemas.openxmlformats.org/spreadsheetml/2006/main" count="573" uniqueCount="368">
  <si>
    <t>Lab Name:</t>
  </si>
  <si>
    <t>Lab Location:</t>
  </si>
  <si>
    <t>Description</t>
  </si>
  <si>
    <t>Table of Contents</t>
  </si>
  <si>
    <t>Test Conditions</t>
  </si>
  <si>
    <t xml:space="preserve">Unit </t>
  </si>
  <si>
    <t>Date Test Started:</t>
  </si>
  <si>
    <t>Date Test Finished:</t>
  </si>
  <si>
    <t>60 +/- 1% Hz</t>
  </si>
  <si>
    <t>Room Air Temperature</t>
  </si>
  <si>
    <t>Electric Supply Voltage (provide plots of voltage vs. time showing compliance with requirements)</t>
  </si>
  <si>
    <t>Electric Supply Voltage Frequency (provide plots  of frequency vs. time showing compliance with requirements)</t>
  </si>
  <si>
    <t>Total Harmonic Distortion (provide plots of THD vs. time showing compliance with requirements)</t>
  </si>
  <si>
    <t>Specification</t>
  </si>
  <si>
    <t>Step 1</t>
  </si>
  <si>
    <t>Step 2</t>
  </si>
  <si>
    <t>Step 3</t>
  </si>
  <si>
    <t>Step 4</t>
  </si>
  <si>
    <t>Step 5</t>
  </si>
  <si>
    <t>Measured  and Calculated Values</t>
  </si>
  <si>
    <t>Duration of the charge and maintenance mode test</t>
  </si>
  <si>
    <t>Battery Discharge Energy</t>
  </si>
  <si>
    <t>Initial time of the input current of connected battery</t>
  </si>
  <si>
    <t xml:space="preserve">W </t>
  </si>
  <si>
    <t>Power of the input current of connected battery</t>
  </si>
  <si>
    <t>Crest Factor of the input current of connected battery</t>
  </si>
  <si>
    <t>Active Mode energy consumption</t>
  </si>
  <si>
    <t>unitless</t>
  </si>
  <si>
    <t>##:##:##</t>
  </si>
  <si>
    <t>24 Hour energy consumption</t>
  </si>
  <si>
    <t>Standby Mode power</t>
  </si>
  <si>
    <t>W</t>
  </si>
  <si>
    <t>Off Mode power</t>
  </si>
  <si>
    <t>Air Speed immediately surrounding the UUT</t>
  </si>
  <si>
    <t>≤ 0.5 m/s</t>
  </si>
  <si>
    <t xml:space="preserve">115 VAC </t>
  </si>
  <si>
    <t>AC Voltage</t>
  </si>
  <si>
    <t>DC Voltage</t>
  </si>
  <si>
    <t>AC ripple voltage (RMS)</t>
  </si>
  <si>
    <t>Midpoint of the rated input range +/- 1% (for all other products)</t>
  </si>
  <si>
    <t>Conditioning of NiCd and NiMH batteries</t>
  </si>
  <si>
    <t>Charge/Discharge Cycle #1</t>
  </si>
  <si>
    <t>Charge/Discharge Cycle #2</t>
  </si>
  <si>
    <t>Charge</t>
  </si>
  <si>
    <t>Discharge</t>
  </si>
  <si>
    <t>Condition</t>
  </si>
  <si>
    <t>24 hrs</t>
  </si>
  <si>
    <t>time to reach 'fully charged' + 5 hrs</t>
  </si>
  <si>
    <t>longest estimated charge time + 5 hrs</t>
  </si>
  <si>
    <t>Battery Charger has a "fully charged" indicator</t>
  </si>
  <si>
    <t>Battery Charger does NOT have a "fully charged" indicator</t>
  </si>
  <si>
    <t>Manufacturer instructions indicate charging time estimates</t>
  </si>
  <si>
    <t>Manufacturer instructions DO NOT indicate charging time estimates</t>
  </si>
  <si>
    <t>Charging current is stated on the charger or in the instructions</t>
  </si>
  <si>
    <t>Charging current is NOT stated on the charger or in the instructions</t>
  </si>
  <si>
    <t>Calculate using "Duration Calculator" Below</t>
  </si>
  <si>
    <t>Duration (h)</t>
  </si>
  <si>
    <t>Charge Current (A)</t>
  </si>
  <si>
    <t>Duration</t>
  </si>
  <si>
    <t>Notes:</t>
  </si>
  <si>
    <t>For a batch charger, batteries that were charged as a group may be discharged individually, as a group, or in sub-groups connected in series and/or parallel.  The position of each battery with respect to the other batteries need not be maintained.</t>
  </si>
  <si>
    <t>If multiple batteries were charged simultaneously during the preparation step, the discharge energy is the sum of the discharge energies of all the batteries.</t>
  </si>
  <si>
    <t>Batter Analyzer Settings</t>
  </si>
  <si>
    <t>Battery Chemistry</t>
  </si>
  <si>
    <t>Discharge Rate [C]</t>
  </si>
  <si>
    <t>End of discharge voltage [volts per cell]</t>
  </si>
  <si>
    <t>Valve-Regulated Lead Acid (VRLA)</t>
  </si>
  <si>
    <t>Flooded Lead Acid</t>
  </si>
  <si>
    <t>Nickel Cadmium (NiCd)</t>
  </si>
  <si>
    <t>Nickel Metal Hydride (NiMH)</t>
  </si>
  <si>
    <t>Lithium Ion (Li-ion)</t>
  </si>
  <si>
    <t>Lithium polymer</t>
  </si>
  <si>
    <t>Rechargable Alkaline</t>
  </si>
  <si>
    <t>Nanophosphate Lithium Ion</t>
  </si>
  <si>
    <t>Silver Zinc</t>
  </si>
  <si>
    <t>Directions:</t>
  </si>
  <si>
    <t>Note:  Voltage and Current are to be sampled and recorded at least once per minute.  The values recorded may be averaged or instantaneous values.</t>
  </si>
  <si>
    <t>Note:  If battery discharge energy (Whr) is not available from the battery analyzer, it can be calculated by multiplying the voltage (V), current (A), and sample period (Hrs) FOR EACH SAMPLE, and then summing over all sample periods until the end-of-discharge voltage is reached.</t>
  </si>
  <si>
    <t xml:space="preserve">Note:  Input power values are to be sampled and recorded at least once per minute.  </t>
  </si>
  <si>
    <t>Note:  Total Energy (option #1):  Record the average power during the sample interval with the data acquisition system.  This allows the total energy to be computed as the sum of power samples (in watts) multiplied by the sample interval (in hours).</t>
  </si>
  <si>
    <t>Note: Total Energy (option #2):  Set the power analyzer to integrate or accumulate the input power over the measurement period.</t>
  </si>
  <si>
    <t>Start Time of Measurement Period</t>
  </si>
  <si>
    <t>Initial Time</t>
  </si>
  <si>
    <t>Final Time</t>
  </si>
  <si>
    <t>Note: If maintenance mode power is cyclic or shows periodic pulses, compute the average power over a time period that spans an integer number of cycles and includes at least the last 4 hours.</t>
  </si>
  <si>
    <t>Note: If maintenance mode power is NOT cyclic or does NOT show periodic pulses, calculate the average power value over the last 4 hours.</t>
  </si>
  <si>
    <t>Maintenance Mode Average Power</t>
  </si>
  <si>
    <t>24-Hour Energy Consumption</t>
  </si>
  <si>
    <t>For products with integral batteries:</t>
  </si>
  <si>
    <t>If the product uses a cradle and/or adapter for power conversion and charging, then "disconnecting the battery from the charger" will require disconnection of the end-use product, which contains the batteries.  The other enclosures of the battery charging system will remain connected to the main electricity supply, and standby mode power consumption will equal that of the cradle and/or adapter alone.</t>
  </si>
  <si>
    <t>Only the cord will remain connected to the mains, and standby mode power consumption will equal that of the AC power cord (i.e. zero watts).</t>
  </si>
  <si>
    <t>For products which contain integrated power conversion and charging circuitry, but are power through a non-detachable AC power cord or plug blades:</t>
  </si>
  <si>
    <t>No part of the system will remain connected to the mains, and standby mode measurement is not applicable.</t>
  </si>
  <si>
    <t>Standby Mode Power</t>
  </si>
  <si>
    <t>Battery Discharge Energy Test</t>
  </si>
  <si>
    <t>Step 6</t>
  </si>
  <si>
    <t>Step 7</t>
  </si>
  <si>
    <t>Wh</t>
  </si>
  <si>
    <t>24 Hour Energy Consumption</t>
  </si>
  <si>
    <t>Maintenance mode Average Power</t>
  </si>
  <si>
    <t>Standby mode Power</t>
  </si>
  <si>
    <t>%</t>
  </si>
  <si>
    <t xml:space="preserve">Wh </t>
  </si>
  <si>
    <t>h</t>
  </si>
  <si>
    <t xml:space="preserve">Battery Chemistry: </t>
  </si>
  <si>
    <t xml:space="preserve">Discharge rate: </t>
  </si>
  <si>
    <t>Photos</t>
  </si>
  <si>
    <t>20 +/- 5 °C</t>
  </si>
  <si>
    <t>Charge #3</t>
  </si>
  <si>
    <t>Preparation of all battery types</t>
  </si>
  <si>
    <t>Start Time</t>
  </si>
  <si>
    <t>End Time</t>
  </si>
  <si>
    <t xml:space="preserve">Note: If the battery has been previously used for testing (for example, testing the charger in another mode) and the battery has just completed the Battery Discharge Energy Test, that battery may be considered as having just completed this preparation step.  </t>
  </si>
  <si>
    <t>Discharge current of 0.2C</t>
  </si>
  <si>
    <t>Termination Type</t>
  </si>
  <si>
    <t>Rest Period, Prior to Charging</t>
  </si>
  <si>
    <t>Rest Period, Prior to Discharging</t>
  </si>
  <si>
    <t>Determining Duration of Charge</t>
  </si>
  <si>
    <t>Conditioning &amp; Preparation</t>
  </si>
  <si>
    <t>Duration of the Charge and Maintenance Mode Test</t>
  </si>
  <si>
    <t>For products which also contain integrated power conversion and charging circuitry and are powered through a detachable AC power cord:</t>
  </si>
  <si>
    <t>If the product uses a cradle and/or adapter for power conversion and charging, then “disconnecting the battery from the charger” will require disconnection of the end-use product, which contains the batteries. The other enclosures of the battery charging system will remain connected to the main electricity supply, and off mode power consumption will equal that of the cradle and/or adapter alone.</t>
  </si>
  <si>
    <t>No part of the system will remain connected to mains, and off mode measurement is not applicable.</t>
  </si>
  <si>
    <t>Off Mode Power</t>
  </si>
  <si>
    <t>Initial Power of the input current to the UUT (within the first 10 minutes of active charging)</t>
  </si>
  <si>
    <t>Crest factor (provide plots of Crest factor vs. time showing compliance with requirements)</t>
  </si>
  <si>
    <t>Off mode Power</t>
  </si>
  <si>
    <t>File Name:</t>
  </si>
  <si>
    <t>Tab Name:</t>
  </si>
  <si>
    <t xml:space="preserve">Test Completion Date: </t>
  </si>
  <si>
    <t>Revisions List</t>
  </si>
  <si>
    <t>Version</t>
  </si>
  <si>
    <t>Date</t>
  </si>
  <si>
    <t>Role</t>
  </si>
  <si>
    <t>Entity</t>
  </si>
  <si>
    <t>Test Completion</t>
  </si>
  <si>
    <t>Reference Test Procedure</t>
  </si>
  <si>
    <t>Tab</t>
  </si>
  <si>
    <t>Contents</t>
  </si>
  <si>
    <t>General Info &amp; Test Results</t>
  </si>
  <si>
    <t>Instrumentation Requirements and Space for Sensor Placement Descriptions</t>
  </si>
  <si>
    <t>Table of Test Condition Requirements for Each Test</t>
  </si>
  <si>
    <t>Instructions for Completing this Template</t>
  </si>
  <si>
    <t>Step 8</t>
  </si>
  <si>
    <t>Step 9</t>
  </si>
  <si>
    <t>Step 10</t>
  </si>
  <si>
    <t>Step 11</t>
  </si>
  <si>
    <t>Variable</t>
  </si>
  <si>
    <t>Units</t>
  </si>
  <si>
    <t>[MM/DD/YYYY]</t>
  </si>
  <si>
    <t>Manufacturer:</t>
  </si>
  <si>
    <t>Brand:</t>
  </si>
  <si>
    <t xml:space="preserve">Manufacturer Model Number: </t>
  </si>
  <si>
    <t>Serial Number:</t>
  </si>
  <si>
    <t>Date Manufactured:</t>
  </si>
  <si>
    <t xml:space="preserve">Date Product Received: </t>
  </si>
  <si>
    <t>Condition as Received:</t>
  </si>
  <si>
    <t>Set-Up (This table should inlcude instrumentation, sensors, and all equipment used during testing)</t>
  </si>
  <si>
    <t>Accuracy</t>
  </si>
  <si>
    <t>Date of Last Calibration</t>
  </si>
  <si>
    <t>Deadline for Next Calibration</t>
  </si>
  <si>
    <t>Instructions</t>
  </si>
  <si>
    <t>Control Settings (if the battery charger has user controls for two or more charge rates):</t>
  </si>
  <si>
    <t>Charge and Maintenance Mode Test</t>
  </si>
  <si>
    <t>Result</t>
  </si>
  <si>
    <t xml:space="preserve">Electric Supply Conditions </t>
  </si>
  <si>
    <t>Test Room Conditions</t>
  </si>
  <si>
    <t xml:space="preserve">Determination Of Charge And Maintenance Mode Duration </t>
  </si>
  <si>
    <t xml:space="preserve">1. Discharge the battery using a battery analyzer that draws a constant discharge current of 0.2C. </t>
  </si>
  <si>
    <t xml:space="preserve">2. When the battery voltage reaches the end-of-discharge voltage for that battery chemistry OR the UUT circuitry terminates the discharge, the discharge shall be terminated by opening the battery circuit. </t>
  </si>
  <si>
    <t>1.  Fully charge and then fully discharge (100% DOD) the batteries.</t>
  </si>
  <si>
    <t>2.  Repeat this process once, then fully charge the battery again.</t>
  </si>
  <si>
    <t>3.  This amounts to three charges and two discharges.</t>
  </si>
  <si>
    <t>1. Manually turn off any battery conditioning cycle or setting.</t>
  </si>
  <si>
    <t>2. Manually turn off any user-controllable device functionality not associated with batter charging.</t>
  </si>
  <si>
    <t>3. Ensure the test battery has been conditioned, prepared, discharged, and rested appropriately.</t>
  </si>
  <si>
    <t>4. Connect the data logging equipment to the battery charger.</t>
  </si>
  <si>
    <t>5. Record the start time of the measurement period</t>
  </si>
  <si>
    <t>6. Begin logging the input power</t>
  </si>
  <si>
    <t>7. Connect the test battery to the battery charger within 3 minutes of beginning logging.  For integral battery products, connect the product to a cradle or wall adapter within  3 minutes of beginning logging.</t>
  </si>
  <si>
    <t>8. After the test battery is connected, record the initial time and power (W) of the input current to the UUT.  These measurements shall be taken within the first 10 minutes of active charging.</t>
  </si>
  <si>
    <t>9. Record the input power for the duration of the "Charging and Maintenance Mode Test" period.  The actual time that power is connected to the UUT shal be within +/- 5 minutes of the specified period.</t>
  </si>
  <si>
    <t>10. Disconnect power to the UUT, terminate data logging, and record the final time.</t>
  </si>
  <si>
    <t>The battery or batteries shall be rested between preparation and charging. The Rest Period shall be 1 hr &lt; rest time &lt; 24 hrs.</t>
  </si>
  <si>
    <t>Measurements</t>
  </si>
  <si>
    <t>For a multi-port charger, batteries that were charged in separate ports shall be discharged independently</t>
  </si>
  <si>
    <t>1. Ensure the test battery has been conditioned, prepared, and rested appropriately.</t>
  </si>
  <si>
    <t>2. Set the battery analyzer for a constant discharge current of 0.2 C.</t>
  </si>
  <si>
    <t>3. Connect the test battery to the analyzer and begin recoding the voltage, current, and, if available from the battery analyzer, wattage.</t>
  </si>
  <si>
    <t>4. When end-of-discharge voltage is reached or the Unit under test (UUT) circuitry terminates the discharge, return the test battery to an open-circuit condition</t>
  </si>
  <si>
    <t>5. If current continues to be drawn from the test battery after the end-of-discharge condition is first reached, this additional energy is not to be counted in the battery discharge energy.</t>
  </si>
  <si>
    <t>Discharge Information</t>
  </si>
  <si>
    <t>Battery Chemistry:</t>
  </si>
  <si>
    <t>The battery or batteries shall be rested between the battery charge and battery discharge test. The Rest Period shall be 1 hr &lt; rest time &lt; 4 hrs.</t>
  </si>
  <si>
    <t>Notes</t>
  </si>
  <si>
    <t>1. If the battery charger has manual on-off switches, all must be turned on for the duration of the standby mode test.</t>
  </si>
  <si>
    <t>2. Disconnect the battery from the charger.</t>
  </si>
  <si>
    <t>3. Connect the battery charger to the power source.</t>
  </si>
  <si>
    <t>4. Allow the charger to operate for at least 30 minutes.</t>
  </si>
  <si>
    <t>5. Begin recording the power consumed as the time series integral of the power consumed over a 10 minute test period, divided by the period of measurement.</t>
  </si>
  <si>
    <t>2. Remove the battery from the charger</t>
  </si>
  <si>
    <t>4. Allow the charger to operate for at least 30 minutes</t>
  </si>
  <si>
    <t xml:space="preserve">5. Record the power consumed as the time series integral of the power consumed over a 10-minute test period, divided by the period of measurement. </t>
  </si>
  <si>
    <t xml:space="preserve">1. If the battery charger has manual on-off switches, all must be turned off for the duration of the Off mode test.  If the battery charger does not have manual on-off switches, record that the off mode measurement is not applicable to this product. </t>
  </si>
  <si>
    <r>
      <t>Only the cord will remain connected to mains, and off mode power consumption will equal that of the AC power cord (i.e., zero watts)</t>
    </r>
    <r>
      <rPr>
        <sz val="12"/>
        <color theme="1"/>
        <rFont val="Palatino Linotype"/>
        <family val="1"/>
      </rPr>
      <t>.</t>
    </r>
  </si>
  <si>
    <t>Report Sign-Off Block</t>
  </si>
  <si>
    <t>Setup &amp; Instrumentation</t>
  </si>
  <si>
    <t>Charge &amp; Maintenance mode Test</t>
  </si>
  <si>
    <t>Abbreviations</t>
  </si>
  <si>
    <t>Version Control</t>
  </si>
  <si>
    <t>Comments</t>
  </si>
  <si>
    <t>Instructions and Table of Template Contents</t>
  </si>
  <si>
    <t>Report Review History</t>
  </si>
  <si>
    <t>Lab Information, Test Information, Product Information and Test Results</t>
  </si>
  <si>
    <t>Description of Abbreviations used throughout Report Template</t>
  </si>
  <si>
    <t>Report Template Revision History</t>
  </si>
  <si>
    <t>Instructions to Determine Duration of Charge</t>
  </si>
  <si>
    <t>Inputs for Conditioning &amp; Preparation of Battery</t>
  </si>
  <si>
    <t>Inputs for Charge &amp; Maintenance mode Test</t>
  </si>
  <si>
    <t>Inputs for Battery Discharge Energy Test</t>
  </si>
  <si>
    <t>Inputs for Standby mode Power Test</t>
  </si>
  <si>
    <t>Inputs for Off mode Power Test</t>
  </si>
  <si>
    <t>Step 12</t>
  </si>
  <si>
    <t>If the battery charger has any additional features unrelated to battery charging, please describe and note setting:</t>
  </si>
  <si>
    <t>Duration Calculator (if applicable)</t>
  </si>
  <si>
    <t>Measurement</t>
  </si>
  <si>
    <t>Send separate Raw Data files for "24 Hour Charge Test" and "Battery Discharge Test"</t>
  </si>
  <si>
    <t>≤ 2%, up to and including the 13th harmonic</t>
  </si>
  <si>
    <r>
      <t xml:space="preserve"> between 1.34 and</t>
    </r>
    <r>
      <rPr>
        <sz val="8.15"/>
        <color theme="1"/>
        <rFont val="Palatino Linotype"/>
        <family val="1"/>
      </rPr>
      <t xml:space="preserve"> </t>
    </r>
    <r>
      <rPr>
        <sz val="11"/>
        <color theme="1"/>
        <rFont val="Palatino Linotype"/>
        <family val="1"/>
      </rPr>
      <t>1.49</t>
    </r>
  </si>
  <si>
    <r>
      <t>≤</t>
    </r>
    <r>
      <rPr>
        <sz val="8.15"/>
        <color theme="1"/>
        <rFont val="Palatino Linotype"/>
        <family val="1"/>
      </rPr>
      <t xml:space="preserve"> </t>
    </r>
    <r>
      <rPr>
        <sz val="11"/>
        <color theme="1"/>
        <rFont val="Palatino Linotype"/>
        <family val="1"/>
      </rPr>
      <t>0.2 V for that  ≤ 10 V</t>
    </r>
  </si>
  <si>
    <t>Inputs for Product and Sensor Placement Photos</t>
  </si>
  <si>
    <t>Inputs for Anomalies That Affect Test Results or Interpretations</t>
  </si>
  <si>
    <t>Maintenance Mode energy consumption</t>
  </si>
  <si>
    <t>Total Number of Cells:</t>
  </si>
  <si>
    <t>Rated Battery Voltage [V]:</t>
  </si>
  <si>
    <t>Rated Battery Charge Capacity [Ah]:</t>
  </si>
  <si>
    <t>Rated Battery Charge Energy [Wh]:</t>
  </si>
  <si>
    <t>Total Harmonic Distortion (THD)</t>
  </si>
  <si>
    <t>Standby Mode Power (Average)</t>
  </si>
  <si>
    <t>Measured Power</t>
  </si>
  <si>
    <t>[W]</t>
  </si>
  <si>
    <t>Off Mode Power (Average)</t>
  </si>
  <si>
    <t>Rated Charge Current [A] (if available):</t>
  </si>
  <si>
    <t>Time [##:##:##]</t>
  </si>
  <si>
    <t>Rated Total Charge Capacity (Ah)</t>
  </si>
  <si>
    <t>5.0 +/- 1% V DC (for products drawing power form a computer USB port)</t>
  </si>
  <si>
    <r>
      <t>≤</t>
    </r>
    <r>
      <rPr>
        <sz val="8.15"/>
        <color theme="1"/>
        <rFont val="Palatino Linotype"/>
        <family val="1"/>
      </rPr>
      <t xml:space="preserve"> </t>
    </r>
    <r>
      <rPr>
        <sz val="11"/>
        <color theme="1"/>
        <rFont val="Palatino Linotype"/>
        <family val="1"/>
      </rPr>
      <t>2% of V DC for that &gt; 10 V</t>
    </r>
  </si>
  <si>
    <t>For batteries with flooded cells, the electrolyte temperature shall be 30 °C before charging, even if the rest period must be extended longer than 24 hours.</t>
  </si>
  <si>
    <t>Discharge Time</t>
  </si>
  <si>
    <t>6. Rest the test battery for 1 hr &lt; rest period &lt; 4 hrs. For batteries with flooded cells, the electrolyte temperature shall be &lt; 30 °C before charging, even if the rest period must be extended longer than 4 hours.</t>
  </si>
  <si>
    <t>For batteries with flooded cells, the electrolyte temperature shall be less than 30 °C before charging, even if the rest period must be extended longer than 4 hours.</t>
  </si>
  <si>
    <t>Note: The total accumulated energy OR the average input power integrated over the duration of the test, as determined on the “Determining Duration of Charge” tab, shall be used to calculate 24 hour energy consumption.</t>
  </si>
  <si>
    <t>Input cell</t>
  </si>
  <si>
    <t>Instrument Type</t>
  </si>
  <si>
    <t>Sensor Location</t>
  </si>
  <si>
    <t>Figures of Merit for Tested Unit</t>
  </si>
  <si>
    <t>Back to Instructions Tab</t>
  </si>
  <si>
    <t>Indicator shows battery to be fully charged after 19 hrs of charging</t>
  </si>
  <si>
    <t>Indicator does NOT show battery to be fully charged after 19 hrs of charging</t>
  </si>
  <si>
    <t>Manufacturer's instructions indicate charging this batter or this capacity of battery should be complete within 19 hrs</t>
  </si>
  <si>
    <t>Manufacturer's instructions indicate charging this batter or this capacity of battery may take longer than 19 hrs</t>
  </si>
  <si>
    <t>Title Block</t>
  </si>
  <si>
    <t>Test Report Template Name:</t>
  </si>
  <si>
    <t>Version Number:</t>
  </si>
  <si>
    <t xml:space="preserve">Latest Template Revision: </t>
  </si>
  <si>
    <t>Battery Charger</t>
  </si>
  <si>
    <t>v1.0</t>
  </si>
  <si>
    <t>v2.0</t>
  </si>
  <si>
    <t>Back to Instructions tab</t>
  </si>
  <si>
    <t xml:space="preserve">Test Report Sign-Off Block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</si>
  <si>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</si>
  <si>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</si>
  <si>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Template Completion</t>
  </si>
  <si>
    <t>Report Review by Test Lab</t>
  </si>
  <si>
    <t>1. Nameplate showing model number and serial number (if applicable)</t>
  </si>
  <si>
    <t>2. FTC EnergyGuide label (if present)</t>
  </si>
  <si>
    <t xml:space="preserve">4. Photograph of battery, including any markings </t>
  </si>
  <si>
    <t>3. Photograph of battery charger as received (including all parts and application)</t>
  </si>
  <si>
    <t>5. Photograph of inside the battery charger (circuitry), if the housing is removed for testing</t>
  </si>
  <si>
    <t>6a. Photograph of test room set-up, including all instrumentation</t>
  </si>
  <si>
    <t>6b. Additional photograph of test room set-up, including all instrumentation</t>
  </si>
  <si>
    <t>7. Additional photos (if necessary)</t>
  </si>
  <si>
    <r>
      <rPr>
        <b/>
        <i/>
        <sz val="11"/>
        <color rgb="FFFF0000"/>
        <rFont val="Palatino Linotype"/>
        <family val="1"/>
      </rPr>
      <t>NOTE: This is only a copy</t>
    </r>
    <r>
      <rPr>
        <i/>
        <sz val="11"/>
        <color rgb="FFFF0000"/>
        <rFont val="Palatino Linotype"/>
        <family val="1"/>
      </rPr>
      <t>; sign off is done in the Report Sign-Off Block tab</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</si>
  <si>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</si>
  <si>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Lab Information </t>
  </si>
  <si>
    <t xml:space="preserve">Test Information </t>
  </si>
  <si>
    <t>Battery Charger Information</t>
  </si>
  <si>
    <t>Battery Information</t>
  </si>
  <si>
    <t>Device Information (if, applicable)</t>
  </si>
  <si>
    <t>LEGEND</t>
  </si>
  <si>
    <t>Tabs</t>
  </si>
  <si>
    <t>Tabs with input cells</t>
  </si>
  <si>
    <t>Cells</t>
  </si>
  <si>
    <t>Auto-populated cell</t>
  </si>
  <si>
    <t>Provided data</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</si>
  <si>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</si>
  <si>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</si>
  <si>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</si>
  <si>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STEP:</t>
  </si>
  <si>
    <t>FILL IN INPUT CELLS IN THIS TAB:</t>
  </si>
  <si>
    <t>Model #</t>
  </si>
  <si>
    <t>Brand</t>
  </si>
  <si>
    <t>Appendix Y to Subpart B of Part 430—Uniform Test Method for Measuring the Energy Consumption of Battery Chargers</t>
  </si>
  <si>
    <t>v2.1</t>
  </si>
  <si>
    <t>Unit Energy Consumption Calculation</t>
  </si>
  <si>
    <t>Unit energy consumption (UEC) shall be calculated for a battery charger using either equation (i) or equation (ii) listed below.</t>
  </si>
  <si>
    <t>Number</t>
  </si>
  <si>
    <t>Hours</t>
  </si>
  <si>
    <t>Low-Energy</t>
  </si>
  <si>
    <t>≤5 Wh</t>
  </si>
  <si>
    <t>Low-Energy, Low-Voltage</t>
  </si>
  <si>
    <t>&lt;100 Wh</t>
  </si>
  <si>
    <t>&lt;4 V</t>
  </si>
  <si>
    <t>Low-Energy, Medium-Voltage</t>
  </si>
  <si>
    <t>4-10 V</t>
  </si>
  <si>
    <t>Low-Energy, High-Voltage</t>
  </si>
  <si>
    <t>&gt;10 V</t>
  </si>
  <si>
    <t>Medium-Energy, Low-Voltage</t>
  </si>
  <si>
    <t>100-3000 Wh</t>
  </si>
  <si>
    <t>&lt;20 V</t>
  </si>
  <si>
    <t>Medium-Energy, High-Voltage</t>
  </si>
  <si>
    <t>≥20 V</t>
  </si>
  <si>
    <t>High-Energy</t>
  </si>
  <si>
    <t>&gt;3000 Wh</t>
  </si>
  <si>
    <t>Battery Charger Usage Profiles</t>
  </si>
  <si>
    <t>Product Class</t>
  </si>
  <si>
    <t>Hours per day</t>
  </si>
  <si>
    <t>Threshold Charge time</t>
  </si>
  <si>
    <t>Rated Battery Energy (Ebatt)**</t>
  </si>
  <si>
    <t>Active + Maintenance (ta&amp;m)</t>
  </si>
  <si>
    <t>Standby (tsb)</t>
  </si>
  <si>
    <t>Off (toff)</t>
  </si>
  <si>
    <t>Special Characteristic or Battery Voltage</t>
  </si>
  <si>
    <t>Inductive****</t>
  </si>
  <si>
    <t>Equation (i):</t>
  </si>
  <si>
    <t>Equation (ii):</t>
  </si>
  <si>
    <t>***If the total time does not sum to 24 hours per day, the remaining time is allocated to unplugged time, which means there is 0 power consumption and no changes to the UEC calculation needed.</t>
  </si>
  <si>
    <r>
      <t>****Inductive connection and designed for use in a wet environment (</t>
    </r>
    <r>
      <rPr>
        <i/>
        <sz val="11"/>
        <color theme="1"/>
        <rFont val="Arial"/>
        <family val="2"/>
      </rPr>
      <t>e.g.</t>
    </r>
    <r>
      <rPr>
        <sz val="11"/>
        <color theme="1"/>
        <rFont val="Arial"/>
        <family val="2"/>
      </rPr>
      <t xml:space="preserve"> electric toothbrushes).</t>
    </r>
  </si>
  <si>
    <t>**Ebatt = Rated battery energy as determined in 10 CFR part 429.39(a).</t>
  </si>
  <si>
    <t>kWh/yr</t>
  </si>
  <si>
    <t>Number of Charges per day</t>
  </si>
  <si>
    <t>Unit Energy Consumption (UEC)</t>
  </si>
  <si>
    <t>Unit Energy Consumption (UEC), Rounded</t>
  </si>
  <si>
    <t>Step 13</t>
  </si>
  <si>
    <t>UEC Calculation</t>
  </si>
  <si>
    <t xml:space="preserve">Inputs for UEC calculation </t>
  </si>
  <si>
    <t>Unit Energy Consumpion (UEC)</t>
  </si>
  <si>
    <t>Any power measurement equipment utilized for testing must conform to the uncertainty and resolution requirements outlined in section 4, “General conditions for measurement”, as well as annexes B, “Notes on the measurement of low power modes”, and D, “Determination of uncertainty of measurement”, of IEC 62301 (incorporated by reference, see §430.3).</t>
  </si>
  <si>
    <t>Required Uncertainty and Resolution of of Measuring Instrumentation</t>
  </si>
  <si>
    <t xml:space="preserve">1. Batteries used for testing must be selected according to the selection criteria in Section 3.2.3 of </t>
  </si>
  <si>
    <t xml:space="preserve">2. For Multi-port chargers, list all batteries used for testing. The highest individual battery voltage </t>
  </si>
  <si>
    <t xml:space="preserve">    will be used to determine Product Class.</t>
  </si>
  <si>
    <t>Battery Voltage</t>
  </si>
  <si>
    <t>Charger Type:</t>
  </si>
  <si>
    <t>Equation used for UEC calculation</t>
  </si>
  <si>
    <t>Directions for providing Battery Information</t>
  </si>
  <si>
    <t>External Power Supply Information (if, applicable)</t>
  </si>
  <si>
    <t>Third Battery Information (for Multi-port chargers)</t>
  </si>
  <si>
    <t>Second Battery Information (for Multi-port chargers)</t>
  </si>
  <si>
    <t>Fourth Battery Information (for Multi-port chargers)</t>
  </si>
  <si>
    <t>Fifth Battery Information (for Multi-port chargers)</t>
  </si>
  <si>
    <t>Sixth Battery Information (for Multi-port chargers)</t>
  </si>
  <si>
    <r>
      <t>Note:  No conditioning is to be performed on</t>
    </r>
    <r>
      <rPr>
        <i/>
        <sz val="11"/>
        <color theme="1"/>
        <rFont val="Palatino Linotype"/>
        <family val="1"/>
      </rPr>
      <t>lithium-based batteries.</t>
    </r>
  </si>
  <si>
    <t>If a battery charger is tested and its charge duration (as determined in the "Determining Duration of Charge" tab) minus 5 hours is greater than the threshold charge time listed in the table of battery charger usage profiles below (i.e. (tcd − 5) &gt; "Threshold Charge Time" or alternatively, (tcd − 5) * n &gt; ta&amp;m), equation (ii) will be used to calculate UEC; otherwise a battery charger's UEC will be calculated using equation (i).</t>
  </si>
  <si>
    <r>
      <rPr>
        <sz val="11"/>
        <color theme="10"/>
        <rFont val="Palatino Linotype"/>
        <family val="1"/>
      </rPr>
      <t xml:space="preserve">    </t>
    </r>
    <r>
      <rPr>
        <u/>
        <sz val="11"/>
        <color theme="10"/>
        <rFont val="Palatino Linotype"/>
        <family val="2"/>
      </rPr>
      <t>Appendix Y to Subpart B to Part 430.</t>
    </r>
  </si>
  <si>
    <t>V</t>
  </si>
  <si>
    <t>v2.2</t>
  </si>
  <si>
    <r>
      <t>NOTE:  See Section 2.</t>
    </r>
    <r>
      <rPr>
        <i/>
        <sz val="11"/>
        <rFont val="Palatino Linotype"/>
        <family val="1"/>
      </rPr>
      <t>2</t>
    </r>
    <r>
      <rPr>
        <i/>
        <sz val="11"/>
        <color rgb="FFFF0000"/>
        <rFont val="Palatino Linotype"/>
        <family val="1"/>
      </rPr>
      <t xml:space="preserve"> </t>
    </r>
    <r>
      <rPr>
        <i/>
        <sz val="11"/>
        <color theme="1"/>
        <rFont val="Palatino Linotype"/>
        <family val="1"/>
      </rPr>
      <t>of Appendix Y to Subpart B of Part 430 for Nameplate Battery Charge Capacity definition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</si>
</sst>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9" formatCode="[$-409]mmmm\ d\,\ yyyy;@"/>
  </numFmts>
  <fonts count="44" x14ac:knownFonts="1">
    <font>
      <sz val="11"/>
      <color theme="1"/>
      <name val="Calibri"/>
      <family val="2"/>
      <scheme val="minor"/>
    </font>
    <font>
      <sz val="11"/>
      <name val="Calibri"/>
      <family val="2"/>
      <scheme val="minor"/>
    </font>
    <font>
      <sz val="11"/>
      <color theme="1"/>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rgb="FFFF0000"/>
      <name val="Palatino Linotype"/>
      <family val="2"/>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sz val="11"/>
      <color theme="0"/>
      <name val="Palatino Linotype"/>
      <family val="2"/>
    </font>
    <font>
      <sz val="11"/>
      <color rgb="FF9C6500"/>
      <name val="Palatino Linotype"/>
      <family val="2"/>
    </font>
    <font>
      <i/>
      <sz val="11"/>
      <color rgb="FF7F7F7F"/>
      <name val="Palatino Linotype"/>
      <family val="2"/>
    </font>
    <font>
      <u/>
      <sz val="11"/>
      <color theme="10"/>
      <name val="Palatino Linotype"/>
      <family val="2"/>
    </font>
    <font>
      <i/>
      <sz val="11"/>
      <color theme="1"/>
      <name val="Palatino Linotype"/>
      <family val="1"/>
    </font>
    <font>
      <b/>
      <sz val="11"/>
      <name val="Palatino Linotype"/>
      <family val="1"/>
    </font>
    <font>
      <sz val="12"/>
      <color theme="1"/>
      <name val="Palatino Linotype"/>
      <family val="1"/>
    </font>
    <font>
      <sz val="10"/>
      <name val="Arial"/>
      <family val="2"/>
    </font>
    <font>
      <sz val="8.15"/>
      <color theme="1"/>
      <name val="Palatino Linotype"/>
      <family val="1"/>
    </font>
    <font>
      <i/>
      <sz val="11"/>
      <color rgb="FFFF0000"/>
      <name val="Palatino Linotype"/>
      <family val="1"/>
    </font>
    <font>
      <sz val="11"/>
      <color theme="0"/>
      <name val="Calibri"/>
      <family val="2"/>
      <scheme val="minor"/>
    </font>
    <font>
      <u/>
      <sz val="11"/>
      <color theme="10"/>
      <name val="Palatino Linotype"/>
      <family val="1"/>
    </font>
    <font>
      <i/>
      <sz val="12"/>
      <color theme="1"/>
      <name val="Palatino Linotype"/>
      <family val="1"/>
    </font>
    <font>
      <i/>
      <sz val="14"/>
      <color theme="1"/>
      <name val="Palatino Linotype"/>
      <family val="1"/>
    </font>
    <font>
      <u/>
      <sz val="11"/>
      <color theme="10"/>
      <name val="Calibri"/>
      <family val="2"/>
    </font>
    <font>
      <u/>
      <sz val="12"/>
      <color theme="10"/>
      <name val="Palatino Linotype"/>
      <family val="1"/>
    </font>
    <font>
      <b/>
      <i/>
      <sz val="11"/>
      <color rgb="FFFF0000"/>
      <name val="Palatino Linotype"/>
      <family val="1"/>
    </font>
    <font>
      <b/>
      <sz val="14"/>
      <color theme="1"/>
      <name val="Palatino Linotype"/>
      <family val="1"/>
    </font>
    <font>
      <b/>
      <sz val="14"/>
      <name val="Palatino Linotype"/>
      <family val="1"/>
    </font>
    <font>
      <b/>
      <sz val="11"/>
      <color theme="0"/>
      <name val="Palatino Linotype"/>
      <family val="2"/>
    </font>
    <font>
      <sz val="11"/>
      <color theme="1"/>
      <name val="Arial"/>
      <family val="2"/>
    </font>
    <font>
      <i/>
      <sz val="11"/>
      <color theme="1"/>
      <name val="Arial"/>
      <family val="2"/>
    </font>
    <font>
      <sz val="11"/>
      <color rgb="FFFF0000"/>
      <name val="Calibri"/>
      <family val="2"/>
      <scheme val="minor"/>
    </font>
    <font>
      <b/>
      <sz val="11"/>
      <color theme="0"/>
      <name val="Palatino Linotype"/>
      <family val="1"/>
    </font>
    <font>
      <u/>
      <sz val="11"/>
      <color rgb="FF0000FF"/>
      <name val="Palatino Linotype"/>
      <family val="2"/>
    </font>
    <font>
      <u/>
      <sz val="11"/>
      <color rgb="FF0000FF"/>
      <name val="Palatino Linotype"/>
      <family val="1"/>
    </font>
    <font>
      <sz val="11"/>
      <color theme="10"/>
      <name val="Palatino Linotype"/>
      <family val="1"/>
    </font>
    <font>
      <i/>
      <sz val="11"/>
      <name val="Palatino Linotype"/>
      <family val="1"/>
    </font>
  </fonts>
  <fills count="23">
    <fill>
      <patternFill patternType="none"/>
    </fill>
    <fill>
      <patternFill patternType="gray125"/>
    </fill>
    <fill>
      <patternFill patternType="solid">
        <fgColor theme="4" tint="0.79998168889431442"/>
        <bgColor indexed="65"/>
      </patternFill>
    </fill>
    <fill>
      <patternFill patternType="solid">
        <fgColor rgb="FFFFEB9C"/>
      </patternFill>
    </fill>
    <fill>
      <patternFill patternType="solid">
        <fgColor theme="4" tint="0.39997558519241921"/>
        <bgColor indexed="65"/>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theme="4" tint="0.59999389629810485"/>
        <bgColor indexed="65"/>
      </patternFill>
    </fill>
    <fill>
      <patternFill patternType="solid">
        <fgColor theme="0"/>
        <bgColor indexed="64"/>
      </patternFill>
    </fill>
    <fill>
      <patternFill patternType="solid">
        <fgColor theme="5" tint="0.39997558519241921"/>
        <bgColor indexed="65"/>
      </patternFill>
    </fill>
    <fill>
      <patternFill patternType="solid">
        <fgColor rgb="FFFFFFCC"/>
        <bgColor indexed="64"/>
      </patternFill>
    </fill>
    <fill>
      <patternFill patternType="solid">
        <fgColor rgb="FF800000"/>
        <bgColor indexed="64"/>
      </patternFill>
    </fill>
    <fill>
      <patternFill patternType="solid">
        <fgColor rgb="FF99CCFF"/>
        <bgColor indexed="64"/>
      </patternFill>
    </fill>
    <fill>
      <patternFill patternType="solid">
        <fgColor theme="0" tint="-0.249977111117893"/>
        <bgColor indexed="64"/>
      </patternFill>
    </fill>
    <fill>
      <patternFill patternType="solid">
        <fgColor rgb="FF0066CC"/>
        <bgColor indexed="64"/>
      </patternFill>
    </fill>
    <fill>
      <patternFill patternType="lightUp">
        <fgColor auto="1"/>
        <bgColor rgb="FFD8D8D8"/>
      </patternFill>
    </fill>
    <fill>
      <patternFill patternType="solid">
        <fgColor rgb="FFCCFFCC"/>
        <bgColor indexed="64"/>
      </patternFill>
    </fill>
    <fill>
      <patternFill patternType="solid">
        <fgColor rgb="FFFFFFFF"/>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bottom style="thin">
        <color auto="1"/>
      </bottom>
      <diagonal/>
    </border>
    <border>
      <left style="medium">
        <color indexed="64"/>
      </left>
      <right style="thin">
        <color indexed="64"/>
      </right>
      <top style="thin">
        <color auto="1"/>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right>
      <top/>
      <bottom style="thin">
        <color theme="0"/>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right style="thin">
        <color theme="0" tint="-0.24994659260841701"/>
      </right>
      <top style="medium">
        <color indexed="64"/>
      </top>
      <bottom/>
      <diagonal/>
    </border>
    <border>
      <left style="thin">
        <color theme="0" tint="-0.24994659260841701"/>
      </left>
      <right/>
      <top style="medium">
        <color indexed="64"/>
      </top>
      <bottom style="medium">
        <color indexed="64"/>
      </bottom>
      <diagonal/>
    </border>
    <border>
      <left style="medium">
        <color theme="0"/>
      </left>
      <right style="medium">
        <color theme="0"/>
      </right>
      <top style="medium">
        <color theme="0"/>
      </top>
      <bottom style="medium">
        <color theme="0"/>
      </bottom>
      <diagonal/>
    </border>
    <border>
      <left style="medium">
        <color indexed="64"/>
      </left>
      <right style="medium">
        <color theme="0" tint="-0.24994659260841701"/>
      </right>
      <top style="medium">
        <color indexed="64"/>
      </top>
      <bottom/>
      <diagonal/>
    </border>
    <border>
      <left style="medium">
        <color theme="0" tint="-0.24994659260841701"/>
      </left>
      <right style="medium">
        <color theme="0" tint="-0.24994659260841701"/>
      </right>
      <top style="medium">
        <color indexed="64"/>
      </top>
      <bottom/>
      <diagonal/>
    </border>
    <border>
      <left style="medium">
        <color theme="0" tint="-0.24994659260841701"/>
      </left>
      <right style="medium">
        <color indexed="64"/>
      </right>
      <top style="medium">
        <color indexed="64"/>
      </top>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top style="thin">
        <color theme="0"/>
      </top>
      <bottom style="thin">
        <color theme="0"/>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style="thin">
        <color theme="0"/>
      </right>
      <top/>
      <bottom style="thin">
        <color theme="0"/>
      </bottom>
      <diagonal/>
    </border>
    <border>
      <left/>
      <right style="thin">
        <color theme="0"/>
      </right>
      <top style="thin">
        <color theme="0"/>
      </top>
      <bottom/>
      <diagonal/>
    </border>
    <border>
      <left style="thin">
        <color theme="0" tint="-0.24994659260841701"/>
      </left>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top style="medium">
        <color indexed="64"/>
      </top>
      <bottom style="thin">
        <color theme="0" tint="-0.24994659260841701"/>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int="-0.24994659260841701"/>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medium">
        <color indexed="64"/>
      </right>
      <top style="thin">
        <color theme="0" tint="-0.24994659260841701"/>
      </top>
      <bottom/>
      <diagonal/>
    </border>
    <border>
      <left style="medium">
        <color indexed="64"/>
      </left>
      <right style="thin">
        <color theme="0" tint="-0.24994659260841701"/>
      </right>
      <top style="thin">
        <color theme="0" tint="-0.24994659260841701"/>
      </top>
      <bottom/>
      <diagonal/>
    </border>
    <border>
      <left style="medium">
        <color indexed="64"/>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right style="medium">
        <color indexed="64"/>
      </right>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style="medium">
        <color indexed="64"/>
      </left>
      <right style="thin">
        <color indexed="64"/>
      </right>
      <top style="thin">
        <color theme="0" tint="-0.249977111117893"/>
      </top>
      <bottom style="thin">
        <color theme="0" tint="-0.249977111117893"/>
      </bottom>
      <diagonal/>
    </border>
    <border>
      <left style="medium">
        <color indexed="64"/>
      </left>
      <right/>
      <top style="medium">
        <color indexed="64"/>
      </top>
      <bottom style="thin">
        <color theme="0" tint="-0.249977111117893"/>
      </bottom>
      <diagonal/>
    </border>
    <border>
      <left style="medium">
        <color indexed="64"/>
      </left>
      <right style="medium">
        <color theme="0"/>
      </right>
      <top/>
      <bottom style="medium">
        <color indexed="64"/>
      </bottom>
      <diagonal/>
    </border>
    <border>
      <left style="medium">
        <color indexed="64"/>
      </left>
      <right/>
      <top style="thin">
        <color theme="0" tint="-0.249977111117893"/>
      </top>
      <bottom/>
      <diagonal/>
    </border>
    <border>
      <left style="thin">
        <color indexed="64"/>
      </left>
      <right style="medium">
        <color indexed="64"/>
      </right>
      <top style="thin">
        <color indexed="64"/>
      </top>
      <bottom/>
      <diagonal/>
    </border>
    <border>
      <left/>
      <right/>
      <top style="thin">
        <color theme="0" tint="-0.249977111117893"/>
      </top>
      <bottom/>
      <diagonal/>
    </border>
    <border>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right style="thin">
        <color indexed="64"/>
      </right>
      <top style="thin">
        <color theme="0" tint="-0.249977111117893"/>
      </top>
      <bottom/>
      <diagonal/>
    </border>
    <border>
      <left/>
      <right style="thin">
        <color indexed="64"/>
      </right>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theme="0"/>
      </left>
      <right/>
      <top/>
      <bottom style="medium">
        <color indexed="64"/>
      </bottom>
      <diagonal/>
    </border>
    <border>
      <left style="thin">
        <color auto="1"/>
      </left>
      <right style="medium">
        <color indexed="64"/>
      </right>
      <top/>
      <bottom style="thin">
        <color theme="0" tint="-0.249977111117893"/>
      </bottom>
      <diagonal/>
    </border>
    <border>
      <left/>
      <right/>
      <top style="thin">
        <color theme="0" tint="-0.249977111117893"/>
      </top>
      <bottom style="thin">
        <color theme="0" tint="-0.249977111117893"/>
      </bottom>
      <diagonal/>
    </border>
    <border>
      <left style="thin">
        <color auto="1"/>
      </left>
      <right style="medium">
        <color indexed="64"/>
      </right>
      <top style="thin">
        <color theme="0" tint="-0.24994659260841701"/>
      </top>
      <bottom style="thin">
        <color theme="0" tint="-0.249977111117893"/>
      </bottom>
      <diagonal/>
    </border>
    <border>
      <left/>
      <right/>
      <top/>
      <bottom style="thin">
        <color theme="0" tint="-0.24994659260841701"/>
      </bottom>
      <diagonal/>
    </border>
  </borders>
  <cellStyleXfs count="26">
    <xf numFmtId="0" fontId="0" fillId="0" borderId="0"/>
    <xf numFmtId="0" fontId="2" fillId="2" borderId="0" applyNumberFormat="0" applyBorder="0" applyAlignment="0" applyProtection="0"/>
    <xf numFmtId="0" fontId="3" fillId="0" borderId="0"/>
    <xf numFmtId="0" fontId="4" fillId="5" borderId="0" applyNumberFormat="0" applyBorder="0" applyProtection="0">
      <alignment horizontal="left" vertical="center"/>
    </xf>
    <xf numFmtId="0" fontId="9" fillId="6" borderId="1">
      <alignment horizontal="center" vertical="center"/>
    </xf>
    <xf numFmtId="0" fontId="10" fillId="7" borderId="1" applyNumberFormat="0" applyAlignment="0" applyProtection="0"/>
    <xf numFmtId="0" fontId="5" fillId="0" borderId="1">
      <alignment horizontal="center"/>
    </xf>
    <xf numFmtId="0" fontId="11" fillId="8" borderId="0" applyNumberFormat="0" applyAlignment="0" applyProtection="0"/>
    <xf numFmtId="0" fontId="5" fillId="0" borderId="1">
      <alignment horizontal="center" vertical="center"/>
    </xf>
    <xf numFmtId="0" fontId="12" fillId="9" borderId="1" applyNumberFormat="0" applyProtection="0">
      <alignment horizontal="center" vertical="center"/>
    </xf>
    <xf numFmtId="0" fontId="13" fillId="10" borderId="1" applyNumberFormat="0" applyProtection="0">
      <alignment horizontal="center" vertical="center"/>
    </xf>
    <xf numFmtId="0" fontId="14" fillId="11" borderId="0"/>
    <xf numFmtId="0" fontId="7" fillId="0" borderId="0"/>
    <xf numFmtId="0" fontId="7" fillId="0" borderId="21">
      <alignment horizontal="center" vertical="center" wrapText="1"/>
    </xf>
    <xf numFmtId="0" fontId="10" fillId="9" borderId="1" applyNumberFormat="0" applyProtection="0">
      <alignment horizontal="center" vertical="center"/>
    </xf>
    <xf numFmtId="0" fontId="16" fillId="4"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3" fillId="0" borderId="0"/>
    <xf numFmtId="0" fontId="19" fillId="0" borderId="0" applyNumberFormat="0" applyFill="0" applyBorder="0" applyAlignment="0" applyProtection="0">
      <alignment vertical="top"/>
      <protection locked="0"/>
    </xf>
    <xf numFmtId="0" fontId="3" fillId="0" borderId="0"/>
    <xf numFmtId="0" fontId="23" fillId="0" borderId="0"/>
    <xf numFmtId="0" fontId="2" fillId="12" borderId="0" applyNumberFormat="0" applyBorder="0" applyAlignment="0" applyProtection="0"/>
    <xf numFmtId="0" fontId="26" fillId="14" borderId="0" applyNumberFormat="0" applyBorder="0" applyAlignment="0" applyProtection="0"/>
    <xf numFmtId="0" fontId="30" fillId="0" borderId="0" applyNumberFormat="0" applyFill="0" applyBorder="0" applyAlignment="0" applyProtection="0">
      <alignment vertical="top"/>
      <protection locked="0"/>
    </xf>
  </cellStyleXfs>
  <cellXfs count="738">
    <xf numFmtId="0" fontId="0" fillId="0" borderId="0" xfId="0"/>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14" fontId="3" fillId="0" borderId="0" xfId="2" applyNumberFormat="1"/>
    <xf numFmtId="0" fontId="3" fillId="0" borderId="0" xfId="2"/>
    <xf numFmtId="0" fontId="5" fillId="0" borderId="0" xfId="2" applyFont="1" applyBorder="1"/>
    <xf numFmtId="0" fontId="5" fillId="0" borderId="0" xfId="2" applyFont="1"/>
    <xf numFmtId="0" fontId="3" fillId="0" borderId="0" xfId="2" applyNumberFormat="1"/>
    <xf numFmtId="0" fontId="15" fillId="0" borderId="0" xfId="2" applyFont="1"/>
    <xf numFmtId="0" fontId="15" fillId="0" borderId="0" xfId="2" applyFont="1" applyBorder="1"/>
    <xf numFmtId="0" fontId="7" fillId="0" borderId="0" xfId="12"/>
    <xf numFmtId="0" fontId="18" fillId="0" borderId="0" xfId="17" applyAlignment="1">
      <alignment horizontal="left"/>
    </xf>
    <xf numFmtId="0" fontId="18" fillId="0" borderId="0" xfId="17" applyAlignment="1">
      <alignment horizontal="centerContinuous"/>
    </xf>
    <xf numFmtId="0" fontId="15" fillId="0" borderId="0" xfId="2" quotePrefix="1" applyFont="1" applyAlignment="1"/>
    <xf numFmtId="0" fontId="18" fillId="0" borderId="0" xfId="17"/>
    <xf numFmtId="0" fontId="18" fillId="0" borderId="0" xfId="17" applyAlignment="1">
      <alignment wrapText="1"/>
    </xf>
    <xf numFmtId="0" fontId="4" fillId="5" borderId="22" xfId="3" applyBorder="1">
      <alignment horizontal="left" vertical="center"/>
    </xf>
    <xf numFmtId="0" fontId="4" fillId="5" borderId="24" xfId="3" applyBorder="1">
      <alignment horizontal="left" vertical="center"/>
    </xf>
    <xf numFmtId="0" fontId="5" fillId="0" borderId="0" xfId="2" applyFont="1" applyAlignment="1"/>
    <xf numFmtId="0" fontId="5" fillId="0" borderId="0" xfId="2" applyFont="1" applyBorder="1" applyAlignment="1"/>
    <xf numFmtId="0" fontId="5" fillId="0" borderId="0" xfId="2" applyFont="1" applyBorder="1" applyAlignment="1">
      <alignment horizontal="center" vertical="center"/>
    </xf>
    <xf numFmtId="0" fontId="5" fillId="0" borderId="16" xfId="2" applyFont="1" applyBorder="1" applyAlignment="1"/>
    <xf numFmtId="0" fontId="5" fillId="0" borderId="15" xfId="2" applyFont="1" applyBorder="1" applyAlignment="1">
      <alignment horizontal="left" vertical="center"/>
    </xf>
    <xf numFmtId="0" fontId="5" fillId="0" borderId="0" xfId="2" applyFont="1" applyBorder="1" applyAlignment="1">
      <alignment horizontal="left" vertical="center"/>
    </xf>
    <xf numFmtId="0" fontId="5" fillId="0" borderId="0" xfId="2" applyFont="1" applyBorder="1" applyAlignment="1">
      <alignment horizontal="left"/>
    </xf>
    <xf numFmtId="0" fontId="5" fillId="0" borderId="0" xfId="2" applyFont="1" applyBorder="1" applyAlignment="1">
      <alignment horizontal="left" wrapText="1"/>
    </xf>
    <xf numFmtId="0" fontId="5" fillId="0" borderId="0" xfId="2" applyFont="1" applyAlignment="1">
      <alignment horizontal="left"/>
    </xf>
    <xf numFmtId="0" fontId="15" fillId="0" borderId="1" xfId="0" applyFont="1" applyBorder="1" applyAlignment="1">
      <alignment horizontal="center" vertical="center"/>
    </xf>
    <xf numFmtId="0" fontId="5" fillId="0" borderId="3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20" fillId="0" borderId="15" xfId="0" applyFont="1" applyBorder="1" applyAlignment="1"/>
    <xf numFmtId="0" fontId="5" fillId="0" borderId="0" xfId="0" applyFont="1" applyBorder="1" applyAlignment="1">
      <alignment wrapText="1"/>
    </xf>
    <xf numFmtId="0" fontId="5" fillId="0" borderId="16" xfId="0" applyFont="1" applyBorder="1" applyAlignment="1">
      <alignment wrapText="1"/>
    </xf>
    <xf numFmtId="0" fontId="5" fillId="0" borderId="15" xfId="0" applyFont="1" applyBorder="1" applyAlignment="1">
      <alignment wrapText="1"/>
    </xf>
    <xf numFmtId="0" fontId="7" fillId="0" borderId="0" xfId="0" applyFont="1" applyBorder="1"/>
    <xf numFmtId="0" fontId="5" fillId="0" borderId="0" xfId="0" applyFont="1" applyBorder="1"/>
    <xf numFmtId="0" fontId="5" fillId="0" borderId="16" xfId="0" applyFont="1" applyBorder="1"/>
    <xf numFmtId="0" fontId="7" fillId="0" borderId="1" xfId="0" applyFont="1" applyBorder="1" applyAlignment="1">
      <alignment horizontal="center" vertical="center"/>
    </xf>
    <xf numFmtId="0" fontId="5" fillId="0" borderId="17" xfId="0" applyFont="1" applyBorder="1" applyAlignment="1">
      <alignment wrapText="1"/>
    </xf>
    <xf numFmtId="0" fontId="5" fillId="0" borderId="18" xfId="0" applyFont="1" applyBorder="1" applyAlignment="1">
      <alignment wrapText="1"/>
    </xf>
    <xf numFmtId="0" fontId="5" fillId="0" borderId="19" xfId="0" applyFont="1" applyBorder="1" applyAlignment="1">
      <alignment wrapText="1"/>
    </xf>
    <xf numFmtId="0" fontId="5" fillId="0" borderId="0" xfId="0" applyFont="1"/>
    <xf numFmtId="0" fontId="5" fillId="0" borderId="15" xfId="0" applyFont="1" applyBorder="1" applyAlignment="1"/>
    <xf numFmtId="0" fontId="5" fillId="0" borderId="17" xfId="0" applyFont="1" applyBorder="1" applyAlignment="1"/>
    <xf numFmtId="0" fontId="5" fillId="0" borderId="18" xfId="0" applyFont="1" applyBorder="1"/>
    <xf numFmtId="0" fontId="5" fillId="0" borderId="19" xfId="0" applyFont="1" applyBorder="1"/>
    <xf numFmtId="0" fontId="5" fillId="0" borderId="15" xfId="0" applyFont="1" applyBorder="1"/>
    <xf numFmtId="0" fontId="5" fillId="0" borderId="0" xfId="0" applyFont="1" applyBorder="1" applyAlignment="1">
      <alignment horizont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1" xfId="0" applyFont="1" applyBorder="1" applyAlignment="1">
      <alignment horizontal="center" vertical="center"/>
    </xf>
    <xf numFmtId="0" fontId="15" fillId="0" borderId="0" xfId="0" applyFont="1" applyBorder="1"/>
    <xf numFmtId="0" fontId="5" fillId="0" borderId="0" xfId="0" applyFont="1" applyBorder="1" applyAlignment="1"/>
    <xf numFmtId="0" fontId="20" fillId="0" borderId="0" xfId="0" applyFont="1"/>
    <xf numFmtId="0" fontId="5" fillId="0" borderId="28" xfId="0" applyFont="1" applyBorder="1" applyAlignment="1">
      <alignment horizontal="center"/>
    </xf>
    <xf numFmtId="0" fontId="5" fillId="0" borderId="1" xfId="0" applyFont="1" applyBorder="1" applyAlignment="1">
      <alignment horizontal="center"/>
    </xf>
    <xf numFmtId="0" fontId="5" fillId="0" borderId="0" xfId="0" applyFont="1" applyFill="1" applyBorder="1" applyAlignment="1">
      <alignment horizontal="left"/>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28" xfId="0" applyFont="1" applyBorder="1" applyAlignment="1">
      <alignment horizontal="left"/>
    </xf>
    <xf numFmtId="0" fontId="7" fillId="0" borderId="33" xfId="0" applyFont="1" applyBorder="1" applyAlignment="1">
      <alignment horizontal="center"/>
    </xf>
    <xf numFmtId="0" fontId="7" fillId="0" borderId="11" xfId="0" applyFont="1" applyBorder="1" applyAlignment="1">
      <alignment horizontal="center"/>
    </xf>
    <xf numFmtId="0" fontId="7" fillId="0" borderId="34" xfId="0" applyFont="1" applyBorder="1" applyAlignment="1">
      <alignment horizontal="center"/>
    </xf>
    <xf numFmtId="0" fontId="5" fillId="0" borderId="17" xfId="0" applyFont="1" applyBorder="1"/>
    <xf numFmtId="0" fontId="5" fillId="0" borderId="0" xfId="0" applyFont="1" applyBorder="1" applyAlignment="1">
      <alignment horizontal="left"/>
    </xf>
    <xf numFmtId="0" fontId="7"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wrapText="1"/>
    </xf>
    <xf numFmtId="0" fontId="7" fillId="0" borderId="0" xfId="0" applyFont="1" applyBorder="1" applyAlignment="1">
      <alignment horizontal="center" vertical="center"/>
    </xf>
    <xf numFmtId="0" fontId="5" fillId="0" borderId="0" xfId="0" applyFont="1" applyAlignment="1"/>
    <xf numFmtId="0" fontId="5" fillId="0" borderId="29" xfId="0" applyFont="1" applyBorder="1" applyAlignment="1">
      <alignment horizontal="center"/>
    </xf>
    <xf numFmtId="0" fontId="15" fillId="0" borderId="28" xfId="0" applyFont="1" applyBorder="1" applyAlignment="1">
      <alignment horizontal="left" vertical="center"/>
    </xf>
    <xf numFmtId="0" fontId="19" fillId="0" borderId="0" xfId="18" applyAlignment="1" applyProtection="1">
      <protection locked="0"/>
    </xf>
    <xf numFmtId="0" fontId="5" fillId="0" borderId="29" xfId="0" applyFont="1" applyBorder="1" applyAlignment="1">
      <alignment horizontal="center" wrapText="1"/>
    </xf>
    <xf numFmtId="0" fontId="5" fillId="0" borderId="32" xfId="0" applyFont="1" applyBorder="1" applyAlignment="1">
      <alignment horizontal="center" wrapText="1"/>
    </xf>
    <xf numFmtId="0" fontId="7" fillId="0" borderId="34"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Border="1" applyAlignment="1">
      <alignment horizontal="left"/>
    </xf>
    <xf numFmtId="0" fontId="20" fillId="0" borderId="0" xfId="0" applyFont="1" applyBorder="1"/>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2" xfId="0" applyFont="1" applyBorder="1" applyAlignment="1">
      <alignment horizontal="center" vertical="center"/>
    </xf>
    <xf numFmtId="0" fontId="5" fillId="0" borderId="0" xfId="2" applyFont="1" applyFill="1"/>
    <xf numFmtId="0" fontId="15" fillId="0" borderId="0" xfId="2" applyFont="1" applyFill="1"/>
    <xf numFmtId="0" fontId="1" fillId="0" borderId="0" xfId="0" applyFont="1" applyFill="1" applyBorder="1" applyAlignment="1">
      <alignment horizontal="center"/>
    </xf>
    <xf numFmtId="0" fontId="5" fillId="0" borderId="2" xfId="0" applyFont="1" applyFill="1" applyBorder="1" applyAlignment="1">
      <alignment horizontal="left"/>
    </xf>
    <xf numFmtId="0" fontId="5" fillId="0" borderId="4" xfId="0" applyFont="1" applyFill="1" applyBorder="1"/>
    <xf numFmtId="0" fontId="5" fillId="0" borderId="5" xfId="0" applyFont="1" applyFill="1" applyBorder="1"/>
    <xf numFmtId="0" fontId="5" fillId="0" borderId="6" xfId="0" applyFont="1" applyFill="1" applyBorder="1"/>
    <xf numFmtId="0" fontId="5" fillId="0" borderId="7" xfId="0" applyFont="1" applyFill="1" applyBorder="1"/>
    <xf numFmtId="0" fontId="5" fillId="0" borderId="9" xfId="0" applyFont="1" applyFill="1" applyBorder="1"/>
    <xf numFmtId="0" fontId="5" fillId="0" borderId="15" xfId="0" applyFont="1" applyFill="1" applyBorder="1" applyAlignment="1">
      <alignment horizontal="left"/>
    </xf>
    <xf numFmtId="0" fontId="5" fillId="0" borderId="0" xfId="0" applyFont="1" applyFill="1" applyBorder="1"/>
    <xf numFmtId="0" fontId="5" fillId="0" borderId="16" xfId="0" applyFont="1" applyFill="1" applyBorder="1"/>
    <xf numFmtId="0" fontId="5" fillId="0" borderId="15" xfId="0" applyFont="1" applyFill="1" applyBorder="1"/>
    <xf numFmtId="0" fontId="5" fillId="0" borderId="0" xfId="0" applyFont="1" applyFill="1" applyBorder="1" applyAlignment="1">
      <alignment horizontal="center"/>
    </xf>
    <xf numFmtId="0" fontId="5" fillId="0" borderId="17" xfId="0" applyFont="1" applyFill="1" applyBorder="1" applyAlignment="1">
      <alignment horizontal="left"/>
    </xf>
    <xf numFmtId="0" fontId="5" fillId="0" borderId="18" xfId="0" applyFont="1" applyFill="1" applyBorder="1" applyAlignment="1">
      <alignment horizontal="center"/>
    </xf>
    <xf numFmtId="0" fontId="5" fillId="0" borderId="18" xfId="0" applyFont="1" applyFill="1" applyBorder="1"/>
    <xf numFmtId="0" fontId="5" fillId="0" borderId="19" xfId="0" applyFont="1" applyFill="1" applyBorder="1"/>
    <xf numFmtId="0" fontId="5" fillId="0" borderId="16" xfId="0" applyFont="1" applyFill="1" applyBorder="1" applyAlignment="1">
      <alignment horizontal="left"/>
    </xf>
    <xf numFmtId="0" fontId="5" fillId="0" borderId="15" xfId="0" applyFont="1" applyFill="1" applyBorder="1" applyAlignment="1"/>
    <xf numFmtId="0" fontId="5" fillId="0" borderId="0" xfId="0" applyFont="1" applyFill="1" applyBorder="1" applyAlignment="1">
      <alignment horizontal="left" wrapText="1"/>
    </xf>
    <xf numFmtId="0" fontId="5" fillId="0" borderId="16" xfId="0" applyFont="1" applyFill="1" applyBorder="1" applyAlignment="1">
      <alignment horizontal="left" wrapText="1"/>
    </xf>
    <xf numFmtId="0" fontId="5" fillId="0" borderId="17" xfId="0" applyFont="1" applyFill="1" applyBorder="1"/>
    <xf numFmtId="0" fontId="21" fillId="5" borderId="22" xfId="3" applyFont="1" applyBorder="1">
      <alignment horizontal="left" vertical="center"/>
    </xf>
    <xf numFmtId="0" fontId="21" fillId="5" borderId="23" xfId="3" applyFont="1" applyBorder="1">
      <alignment horizontal="left" vertical="center"/>
    </xf>
    <xf numFmtId="0" fontId="21" fillId="5" borderId="24" xfId="3" applyFont="1" applyBorder="1">
      <alignment horizontal="left" vertical="center"/>
    </xf>
    <xf numFmtId="0" fontId="5" fillId="0" borderId="33" xfId="0" applyFont="1" applyBorder="1" applyAlignment="1">
      <alignment horizontal="left"/>
    </xf>
    <xf numFmtId="0" fontId="27" fillId="0" borderId="0" xfId="18" applyFont="1" applyAlignment="1" applyProtection="1">
      <protection locked="0"/>
    </xf>
    <xf numFmtId="0" fontId="7" fillId="0" borderId="0" xfId="0" applyFont="1" applyAlignment="1">
      <alignment wrapText="1"/>
    </xf>
    <xf numFmtId="0" fontId="7" fillId="0" borderId="0" xfId="0" applyFont="1" applyAlignment="1">
      <alignment horizontal="left"/>
    </xf>
    <xf numFmtId="0" fontId="7" fillId="0" borderId="44" xfId="0" applyFont="1" applyBorder="1" applyAlignment="1">
      <alignment horizontal="center" vertical="center" wrapText="1"/>
    </xf>
    <xf numFmtId="0" fontId="7" fillId="0" borderId="0" xfId="0" applyFont="1"/>
    <xf numFmtId="0" fontId="5" fillId="0" borderId="0" xfId="2" applyFont="1" applyAlignment="1">
      <alignment wrapText="1"/>
    </xf>
    <xf numFmtId="0" fontId="19" fillId="0" borderId="0" xfId="18" applyAlignment="1" applyProtection="1">
      <alignment wrapText="1"/>
      <protection locked="0"/>
    </xf>
    <xf numFmtId="0" fontId="18" fillId="0" borderId="0" xfId="17" applyAlignment="1">
      <alignment horizontal="left" wrapText="1"/>
    </xf>
    <xf numFmtId="0" fontId="5" fillId="0" borderId="1" xfId="0" applyFont="1" applyBorder="1" applyAlignment="1">
      <alignment horizontal="left" vertical="center" wrapText="1"/>
    </xf>
    <xf numFmtId="0" fontId="5" fillId="0" borderId="31" xfId="0" applyFont="1" applyBorder="1" applyAlignment="1">
      <alignment horizontal="left" vertical="center" wrapText="1"/>
    </xf>
    <xf numFmtId="0" fontId="21" fillId="5" borderId="22" xfId="3" applyFont="1" applyBorder="1" applyAlignment="1">
      <alignment horizontal="left" vertical="center" wrapText="1"/>
    </xf>
    <xf numFmtId="0" fontId="21" fillId="5" borderId="24" xfId="3" applyFont="1" applyFill="1" applyBorder="1" applyAlignment="1">
      <alignment horizontal="left" vertical="center" wrapText="1"/>
    </xf>
    <xf numFmtId="0" fontId="5" fillId="0" borderId="0" xfId="0" applyFont="1" applyAlignment="1">
      <alignment vertical="center" wrapText="1"/>
    </xf>
    <xf numFmtId="0" fontId="27" fillId="0" borderId="0" xfId="18" applyFont="1" applyAlignment="1" applyProtection="1">
      <alignment vertical="center" wrapText="1"/>
      <protection locked="0"/>
    </xf>
    <xf numFmtId="0" fontId="7" fillId="0" borderId="0" xfId="0" applyFont="1" applyAlignment="1">
      <alignment horizontal="left" vertical="center" wrapText="1"/>
    </xf>
    <xf numFmtId="0" fontId="5" fillId="0" borderId="33" xfId="0" applyFont="1" applyBorder="1" applyAlignment="1">
      <alignment vertical="center" wrapText="1"/>
    </xf>
    <xf numFmtId="0" fontId="5" fillId="0" borderId="28" xfId="0" applyFont="1" applyBorder="1" applyAlignment="1">
      <alignment vertical="center" wrapText="1"/>
    </xf>
    <xf numFmtId="0" fontId="5" fillId="0" borderId="30" xfId="0" applyFont="1" applyBorder="1" applyAlignment="1">
      <alignment vertical="center" wrapText="1"/>
    </xf>
    <xf numFmtId="0" fontId="5" fillId="0" borderId="15" xfId="0" applyFont="1" applyBorder="1" applyAlignment="1">
      <alignment horizontal="left"/>
    </xf>
    <xf numFmtId="0" fontId="5" fillId="0" borderId="28" xfId="0" applyFont="1" applyBorder="1" applyAlignment="1">
      <alignment horizontal="left" vertical="center"/>
    </xf>
    <xf numFmtId="0" fontId="28" fillId="0" borderId="15" xfId="0" applyFont="1" applyBorder="1"/>
    <xf numFmtId="0" fontId="29" fillId="0" borderId="15" xfId="0" applyFont="1" applyFill="1" applyBorder="1"/>
    <xf numFmtId="0" fontId="29" fillId="0" borderId="50" xfId="0" applyFont="1" applyFill="1" applyBorder="1"/>
    <xf numFmtId="0" fontId="5" fillId="0" borderId="51" xfId="0" applyFont="1" applyFill="1" applyBorder="1"/>
    <xf numFmtId="0" fontId="5" fillId="0" borderId="52" xfId="0" applyFont="1" applyFill="1" applyBorder="1"/>
    <xf numFmtId="0" fontId="27" fillId="0" borderId="0" xfId="18" applyFont="1" applyAlignment="1" applyProtection="1"/>
    <xf numFmtId="0" fontId="7" fillId="0" borderId="33" xfId="2" applyFont="1" applyBorder="1" applyAlignment="1">
      <alignment horizontal="center" vertical="center"/>
    </xf>
    <xf numFmtId="0" fontId="7" fillId="0" borderId="34" xfId="2" applyFont="1" applyBorder="1" applyAlignment="1">
      <alignment horizontal="center" vertical="center"/>
    </xf>
    <xf numFmtId="165" fontId="3" fillId="0" borderId="64" xfId="2" applyNumberFormat="1" applyBorder="1" applyAlignment="1">
      <alignment horizontal="center" vertical="center" wrapText="1"/>
    </xf>
    <xf numFmtId="14" fontId="3" fillId="0" borderId="65" xfId="2" applyNumberFormat="1" applyBorder="1" applyAlignment="1">
      <alignment horizontal="center" vertical="center" wrapText="1"/>
    </xf>
    <xf numFmtId="0" fontId="3" fillId="0" borderId="64" xfId="2" applyNumberFormat="1" applyBorder="1" applyAlignment="1">
      <alignment horizontal="center" vertical="center" wrapText="1"/>
    </xf>
    <xf numFmtId="0" fontId="8" fillId="0" borderId="64" xfId="2" applyNumberFormat="1" applyFont="1" applyBorder="1" applyAlignment="1">
      <alignment horizontal="center" vertical="center" wrapText="1"/>
    </xf>
    <xf numFmtId="0" fontId="3" fillId="0" borderId="66" xfId="2" applyNumberFormat="1" applyBorder="1" applyAlignment="1">
      <alignment horizontal="center" vertical="center" wrapText="1"/>
    </xf>
    <xf numFmtId="14" fontId="3" fillId="0" borderId="67" xfId="2" applyNumberFormat="1" applyBorder="1" applyAlignment="1">
      <alignment horizontal="center" vertical="center" wrapText="1"/>
    </xf>
    <xf numFmtId="0" fontId="3" fillId="0" borderId="62" xfId="19" applyFont="1" applyBorder="1"/>
    <xf numFmtId="0" fontId="6" fillId="0" borderId="63" xfId="2" applyFont="1" applyBorder="1" applyAlignment="1">
      <alignment horizontal="left"/>
    </xf>
    <xf numFmtId="0" fontId="3" fillId="0" borderId="64" xfId="19" applyFont="1" applyBorder="1"/>
    <xf numFmtId="0" fontId="6" fillId="0" borderId="65" xfId="2" applyFont="1" applyBorder="1" applyAlignment="1">
      <alignment horizontal="left"/>
    </xf>
    <xf numFmtId="0" fontId="3" fillId="0" borderId="64" xfId="19" applyNumberFormat="1" applyFont="1" applyBorder="1"/>
    <xf numFmtId="0" fontId="3" fillId="0" borderId="64" xfId="19" applyFont="1" applyBorder="1" applyAlignment="1">
      <alignment horizontal="left" vertical="center"/>
    </xf>
    <xf numFmtId="0" fontId="3" fillId="0" borderId="66" xfId="19" applyFont="1" applyBorder="1"/>
    <xf numFmtId="14" fontId="5" fillId="0" borderId="67" xfId="2" applyNumberFormat="1" applyFont="1" applyBorder="1" applyAlignment="1">
      <alignment horizontal="left"/>
    </xf>
    <xf numFmtId="0" fontId="3" fillId="11" borderId="0" xfId="2" applyFill="1"/>
    <xf numFmtId="0" fontId="3" fillId="11" borderId="0" xfId="2" applyNumberFormat="1" applyFill="1"/>
    <xf numFmtId="14" fontId="3" fillId="11" borderId="0" xfId="2" applyNumberFormat="1" applyFill="1"/>
    <xf numFmtId="0" fontId="5" fillId="11" borderId="0" xfId="2" applyFont="1" applyFill="1"/>
    <xf numFmtId="0" fontId="19" fillId="11" borderId="0" xfId="18" applyFill="1" applyAlignment="1" applyProtection="1"/>
    <xf numFmtId="0" fontId="5" fillId="0" borderId="62" xfId="2" applyFont="1" applyBorder="1"/>
    <xf numFmtId="0" fontId="5" fillId="0" borderId="64" xfId="2" applyNumberFormat="1" applyFont="1" applyBorder="1"/>
    <xf numFmtId="0" fontId="5" fillId="0" borderId="64" xfId="2" applyFont="1" applyBorder="1"/>
    <xf numFmtId="0" fontId="5" fillId="0" borderId="66" xfId="2" applyFont="1" applyBorder="1"/>
    <xf numFmtId="0" fontId="5" fillId="0" borderId="63" xfId="0" applyFont="1" applyBorder="1" applyAlignment="1">
      <alignment horizontal="center"/>
    </xf>
    <xf numFmtId="0" fontId="5" fillId="0" borderId="65" xfId="0" applyFont="1" applyBorder="1" applyAlignment="1">
      <alignment horizontal="center"/>
    </xf>
    <xf numFmtId="0" fontId="5" fillId="0" borderId="67" xfId="0" applyFont="1" applyBorder="1" applyAlignment="1">
      <alignment horizontal="center"/>
    </xf>
    <xf numFmtId="0" fontId="5" fillId="11" borderId="0" xfId="0" applyFont="1" applyFill="1"/>
    <xf numFmtId="0" fontId="5" fillId="0" borderId="65" xfId="2" applyNumberFormat="1" applyFont="1" applyBorder="1" applyAlignment="1">
      <alignment horizontal="left"/>
    </xf>
    <xf numFmtId="0" fontId="5" fillId="11" borderId="0" xfId="0" applyFont="1" applyFill="1" applyAlignment="1">
      <alignment wrapText="1"/>
    </xf>
    <xf numFmtId="0" fontId="7" fillId="11" borderId="0" xfId="0" applyFont="1" applyFill="1" applyAlignment="1">
      <alignment wrapText="1"/>
    </xf>
    <xf numFmtId="0" fontId="3" fillId="0" borderId="0" xfId="19"/>
    <xf numFmtId="0" fontId="3" fillId="11" borderId="0" xfId="19" applyFill="1"/>
    <xf numFmtId="0" fontId="5" fillId="0" borderId="57" xfId="19" applyFont="1" applyBorder="1"/>
    <xf numFmtId="0" fontId="6" fillId="0" borderId="71" xfId="19" applyFont="1" applyBorder="1" applyAlignment="1">
      <alignment horizontal="left"/>
    </xf>
    <xf numFmtId="0" fontId="3" fillId="0" borderId="58" xfId="19" applyNumberFormat="1" applyBorder="1"/>
    <xf numFmtId="0" fontId="6" fillId="0" borderId="72" xfId="19" applyFont="1" applyBorder="1" applyAlignment="1">
      <alignment horizontal="left"/>
    </xf>
    <xf numFmtId="0" fontId="31" fillId="0" borderId="0" xfId="25" applyFont="1" applyAlignment="1" applyProtection="1">
      <protection locked="0"/>
    </xf>
    <xf numFmtId="0" fontId="5" fillId="0" borderId="58" xfId="19" applyFont="1" applyBorder="1"/>
    <xf numFmtId="0" fontId="5" fillId="0" borderId="72" xfId="19" applyNumberFormat="1" applyFont="1" applyBorder="1" applyAlignment="1">
      <alignment horizontal="left"/>
    </xf>
    <xf numFmtId="0" fontId="5" fillId="0" borderId="58" xfId="19" applyFont="1" applyBorder="1" applyAlignment="1">
      <alignment vertical="center"/>
    </xf>
    <xf numFmtId="0" fontId="5" fillId="0" borderId="72" xfId="19" applyNumberFormat="1" applyFont="1" applyBorder="1" applyAlignment="1">
      <alignment horizontal="left" vertical="center" wrapText="1"/>
    </xf>
    <xf numFmtId="0" fontId="5" fillId="0" borderId="59" xfId="19" applyFont="1" applyBorder="1"/>
    <xf numFmtId="14" fontId="5" fillId="0" borderId="73" xfId="19" applyNumberFormat="1" applyFont="1" applyBorder="1" applyAlignment="1">
      <alignment horizontal="left"/>
    </xf>
    <xf numFmtId="0" fontId="3" fillId="0" borderId="16" xfId="19" applyBorder="1"/>
    <xf numFmtId="0" fontId="7" fillId="0" borderId="1" xfId="21" applyFont="1" applyBorder="1" applyAlignment="1" applyProtection="1">
      <alignment horizontal="center"/>
    </xf>
    <xf numFmtId="0" fontId="7" fillId="0" borderId="29" xfId="21" applyFont="1" applyBorder="1" applyAlignment="1" applyProtection="1">
      <alignment horizontal="center"/>
    </xf>
    <xf numFmtId="14" fontId="9" fillId="16" borderId="1" xfId="14" applyNumberFormat="1" applyFont="1" applyFill="1" applyBorder="1" applyProtection="1">
      <alignment horizontal="center" vertical="center"/>
    </xf>
    <xf numFmtId="0" fontId="15" fillId="17" borderId="29" xfId="14" applyFont="1" applyFill="1" applyBorder="1" applyAlignment="1" applyProtection="1">
      <alignment horizontal="left" vertical="center"/>
      <protection locked="0"/>
    </xf>
    <xf numFmtId="14" fontId="15" fillId="17" borderId="1" xfId="14" applyNumberFormat="1" applyFont="1" applyFill="1" applyBorder="1" applyProtection="1">
      <alignment horizontal="center" vertical="center"/>
      <protection locked="0"/>
    </xf>
    <xf numFmtId="14" fontId="15" fillId="17" borderId="31" xfId="14" applyNumberFormat="1" applyFont="1" applyFill="1" applyBorder="1" applyProtection="1">
      <alignment horizontal="center" vertical="center"/>
      <protection locked="0"/>
    </xf>
    <xf numFmtId="0" fontId="15" fillId="17" borderId="32" xfId="14" applyFont="1" applyFill="1" applyBorder="1" applyAlignment="1" applyProtection="1">
      <alignment horizontal="left" vertical="center"/>
      <protection locked="0"/>
    </xf>
    <xf numFmtId="0" fontId="5" fillId="11" borderId="0" xfId="0" applyFont="1" applyFill="1" applyAlignment="1"/>
    <xf numFmtId="0" fontId="5" fillId="0" borderId="62" xfId="19" applyFont="1" applyBorder="1"/>
    <xf numFmtId="0" fontId="6" fillId="0" borderId="63" xfId="19" applyFont="1" applyBorder="1" applyAlignment="1"/>
    <xf numFmtId="0" fontId="5" fillId="0" borderId="64" xfId="19" applyNumberFormat="1" applyFont="1" applyBorder="1"/>
    <xf numFmtId="0" fontId="6" fillId="0" borderId="65" xfId="19" applyFont="1" applyBorder="1" applyAlignment="1"/>
    <xf numFmtId="0" fontId="5" fillId="0" borderId="64" xfId="19" applyFont="1" applyBorder="1"/>
    <xf numFmtId="0" fontId="6" fillId="0" borderId="65" xfId="19" applyNumberFormat="1" applyFont="1" applyBorder="1" applyAlignment="1">
      <alignment horizontal="left"/>
    </xf>
    <xf numFmtId="0" fontId="5" fillId="0" borderId="66" xfId="19" applyFont="1" applyBorder="1"/>
    <xf numFmtId="0" fontId="6" fillId="0" borderId="63" xfId="2" applyFont="1" applyBorder="1" applyAlignment="1">
      <alignment horizontal="left"/>
    </xf>
    <xf numFmtId="0" fontId="6" fillId="0" borderId="65" xfId="2" applyFont="1" applyBorder="1" applyAlignment="1">
      <alignment horizontal="left"/>
    </xf>
    <xf numFmtId="0" fontId="5" fillId="0" borderId="65" xfId="2" applyNumberFormat="1" applyFont="1" applyBorder="1" applyAlignment="1">
      <alignment horizontal="left"/>
    </xf>
    <xf numFmtId="14" fontId="5" fillId="0" borderId="67" xfId="2" applyNumberFormat="1" applyFont="1" applyBorder="1" applyAlignment="1">
      <alignment horizontal="left"/>
    </xf>
    <xf numFmtId="0" fontId="21" fillId="0" borderId="0" xfId="3" applyFont="1" applyFill="1" applyBorder="1">
      <alignment horizontal="left" vertical="center"/>
    </xf>
    <xf numFmtId="0" fontId="21" fillId="0" borderId="0" xfId="3" applyFont="1" applyFill="1" applyBorder="1" applyAlignment="1">
      <alignment vertical="center"/>
    </xf>
    <xf numFmtId="0" fontId="15" fillId="0" borderId="29" xfId="0" applyFont="1" applyBorder="1" applyAlignment="1">
      <alignment horizontal="center" vertical="center"/>
    </xf>
    <xf numFmtId="0" fontId="15" fillId="0" borderId="30" xfId="0" applyFont="1" applyBorder="1" applyAlignment="1">
      <alignment horizontal="left"/>
    </xf>
    <xf numFmtId="0" fontId="15" fillId="0" borderId="32" xfId="0" applyFont="1" applyBorder="1" applyAlignment="1">
      <alignment horizontal="center" vertical="center"/>
    </xf>
    <xf numFmtId="0" fontId="5" fillId="11" borderId="0" xfId="0" applyFont="1" applyFill="1" applyBorder="1"/>
    <xf numFmtId="0" fontId="5" fillId="11" borderId="0" xfId="0" applyFont="1" applyFill="1" applyBorder="1" applyAlignment="1">
      <alignment horizontal="left"/>
    </xf>
    <xf numFmtId="0" fontId="28" fillId="0" borderId="17" xfId="0" applyFont="1" applyBorder="1" applyAlignment="1">
      <alignment horizontal="left" vertical="center"/>
    </xf>
    <xf numFmtId="0" fontId="5" fillId="0" borderId="18" xfId="0" applyFont="1" applyBorder="1" applyAlignment="1">
      <alignment horizontal="center" vertical="center"/>
    </xf>
    <xf numFmtId="0" fontId="5" fillId="0" borderId="62" xfId="2" applyFont="1" applyBorder="1" applyAlignment="1">
      <alignment vertical="center" wrapText="1"/>
    </xf>
    <xf numFmtId="0" fontId="6" fillId="0" borderId="63" xfId="2" applyFont="1" applyBorder="1" applyAlignment="1">
      <alignment horizontal="left" vertical="center" wrapText="1"/>
    </xf>
    <xf numFmtId="0" fontId="5" fillId="0" borderId="64" xfId="2" applyNumberFormat="1" applyFont="1" applyBorder="1" applyAlignment="1">
      <alignment vertical="center" wrapText="1"/>
    </xf>
    <xf numFmtId="0" fontId="6" fillId="0" borderId="65" xfId="2" applyFont="1" applyBorder="1" applyAlignment="1">
      <alignment horizontal="left" vertical="center" wrapText="1"/>
    </xf>
    <xf numFmtId="0" fontId="5" fillId="0" borderId="64" xfId="2" applyFont="1" applyBorder="1" applyAlignment="1">
      <alignment vertical="center" wrapText="1"/>
    </xf>
    <xf numFmtId="0" fontId="5" fillId="0" borderId="65" xfId="2" applyNumberFormat="1" applyFont="1" applyBorder="1" applyAlignment="1">
      <alignment horizontal="left" vertical="center" wrapText="1"/>
    </xf>
    <xf numFmtId="0" fontId="5" fillId="0" borderId="66" xfId="2" applyFont="1" applyBorder="1" applyAlignment="1">
      <alignment vertical="center" wrapText="1"/>
    </xf>
    <xf numFmtId="14" fontId="5" fillId="0" borderId="67" xfId="2" applyNumberFormat="1" applyFont="1" applyBorder="1" applyAlignment="1">
      <alignment horizontal="left" vertical="center" wrapText="1"/>
    </xf>
    <xf numFmtId="0" fontId="5" fillId="11" borderId="0" xfId="0" applyFont="1" applyFill="1" applyAlignment="1">
      <alignment vertical="center" wrapText="1"/>
    </xf>
    <xf numFmtId="0" fontId="3" fillId="0" borderId="64" xfId="2" applyNumberFormat="1" applyBorder="1"/>
    <xf numFmtId="0" fontId="7" fillId="0" borderId="11" xfId="2" applyFont="1" applyFill="1" applyBorder="1" applyAlignment="1">
      <alignment horizontal="center"/>
    </xf>
    <xf numFmtId="0" fontId="7" fillId="0" borderId="11" xfId="2" applyFont="1" applyBorder="1" applyAlignment="1">
      <alignment horizontal="center"/>
    </xf>
    <xf numFmtId="0" fontId="7" fillId="0" borderId="33" xfId="2" applyFont="1" applyFill="1" applyBorder="1" applyAlignment="1">
      <alignment horizontal="center"/>
    </xf>
    <xf numFmtId="0" fontId="7" fillId="0" borderId="34" xfId="2" applyFont="1" applyFill="1" applyBorder="1" applyAlignment="1">
      <alignment horizontal="center"/>
    </xf>
    <xf numFmtId="0" fontId="25" fillId="0" borderId="0" xfId="19" applyFont="1" applyBorder="1" applyAlignment="1">
      <alignment vertical="center"/>
    </xf>
    <xf numFmtId="0" fontId="5" fillId="0" borderId="0" xfId="0" applyFont="1" applyBorder="1" applyAlignment="1">
      <alignment vertical="center"/>
    </xf>
    <xf numFmtId="0" fontId="5" fillId="0" borderId="0" xfId="19" applyFont="1" applyBorder="1" applyAlignment="1">
      <alignment vertical="center"/>
    </xf>
    <xf numFmtId="14" fontId="9" fillId="0" borderId="0" xfId="14" applyNumberFormat="1" applyFont="1" applyFill="1" applyBorder="1" applyProtection="1">
      <alignment horizontal="center" vertical="center"/>
    </xf>
    <xf numFmtId="0" fontId="9" fillId="0" borderId="0" xfId="14" applyFont="1" applyFill="1" applyBorder="1" applyAlignment="1" applyProtection="1">
      <alignment horizontal="left" vertical="center"/>
    </xf>
    <xf numFmtId="0" fontId="5" fillId="0" borderId="0" xfId="2" applyFont="1" applyFill="1" applyBorder="1" applyAlignment="1"/>
    <xf numFmtId="0" fontId="5" fillId="0" borderId="0" xfId="2" applyFont="1" applyFill="1" applyBorder="1" applyAlignment="1">
      <alignment wrapText="1"/>
    </xf>
    <xf numFmtId="0" fontId="15" fillId="0" borderId="79" xfId="0" applyFont="1" applyBorder="1" applyAlignment="1">
      <alignment horizontal="left" vertical="center" wrapText="1"/>
    </xf>
    <xf numFmtId="0" fontId="5" fillId="0" borderId="80" xfId="2" applyFont="1" applyBorder="1"/>
    <xf numFmtId="0" fontId="5" fillId="0" borderId="81" xfId="2" applyFont="1" applyBorder="1"/>
    <xf numFmtId="0" fontId="15" fillId="0" borderId="80" xfId="19" applyFont="1" applyBorder="1" applyAlignment="1">
      <alignment vertical="center"/>
    </xf>
    <xf numFmtId="0" fontId="15" fillId="0" borderId="81" xfId="19" applyFont="1" applyBorder="1" applyAlignment="1">
      <alignment vertical="center"/>
    </xf>
    <xf numFmtId="0" fontId="5" fillId="0" borderId="82" xfId="2" applyFont="1" applyBorder="1" applyAlignment="1">
      <alignment vertical="center"/>
    </xf>
    <xf numFmtId="0" fontId="5" fillId="0" borderId="82" xfId="2" applyFont="1" applyFill="1" applyBorder="1" applyAlignment="1">
      <alignment vertical="center"/>
    </xf>
    <xf numFmtId="0" fontId="15" fillId="0" borderId="82" xfId="2" applyFont="1" applyBorder="1" applyAlignment="1">
      <alignment vertical="center"/>
    </xf>
    <xf numFmtId="0" fontId="5" fillId="0" borderId="82" xfId="2" applyFont="1" applyBorder="1" applyAlignment="1">
      <alignment horizontal="left" vertical="center"/>
    </xf>
    <xf numFmtId="0" fontId="5" fillId="0" borderId="82" xfId="2" applyFont="1" applyBorder="1" applyAlignment="1">
      <alignment horizontal="left" vertical="center" wrapText="1"/>
    </xf>
    <xf numFmtId="0" fontId="5" fillId="0" borderId="81" xfId="2" applyFont="1" applyBorder="1" applyAlignment="1">
      <alignment horizontal="left" vertical="center" wrapText="1"/>
    </xf>
    <xf numFmtId="0" fontId="7" fillId="0" borderId="11" xfId="13" applyBorder="1">
      <alignment horizontal="center" vertical="center" wrapText="1"/>
    </xf>
    <xf numFmtId="0" fontId="7" fillId="0" borderId="34" xfId="13" applyBorder="1">
      <alignment horizontal="center" vertical="center" wrapText="1"/>
    </xf>
    <xf numFmtId="0" fontId="5" fillId="0" borderId="83" xfId="2" applyFont="1" applyBorder="1" applyAlignment="1">
      <alignment horizontal="center" vertical="center"/>
    </xf>
    <xf numFmtId="0" fontId="5" fillId="0" borderId="84" xfId="2" applyFont="1" applyBorder="1" applyAlignment="1">
      <alignment horizontal="center" vertical="center"/>
    </xf>
    <xf numFmtId="0" fontId="5" fillId="0" borderId="80" xfId="2" applyFont="1" applyBorder="1" applyAlignment="1">
      <alignment vertical="center"/>
    </xf>
    <xf numFmtId="0" fontId="1" fillId="0" borderId="16" xfId="0" applyFont="1" applyBorder="1" applyAlignment="1">
      <alignment vertical="center" wrapText="1"/>
    </xf>
    <xf numFmtId="0" fontId="5" fillId="0" borderId="81" xfId="2" applyFont="1" applyBorder="1" applyAlignment="1">
      <alignment horizontal="left" vertical="center"/>
    </xf>
    <xf numFmtId="0" fontId="5" fillId="11" borderId="0" xfId="2" applyFont="1" applyFill="1" applyAlignment="1"/>
    <xf numFmtId="0" fontId="7" fillId="11" borderId="0" xfId="2" applyFont="1" applyFill="1" applyAlignment="1">
      <alignment horizontal="center"/>
    </xf>
    <xf numFmtId="0" fontId="5" fillId="11" borderId="0" xfId="2" applyFont="1" applyFill="1" applyAlignment="1">
      <alignment wrapText="1"/>
    </xf>
    <xf numFmtId="0" fontId="5" fillId="0" borderId="67" xfId="2" applyNumberFormat="1" applyFont="1" applyBorder="1" applyAlignment="1">
      <alignment horizontal="left"/>
    </xf>
    <xf numFmtId="0" fontId="7" fillId="0" borderId="33" xfId="2" applyFont="1" applyBorder="1" applyAlignment="1">
      <alignment horizontal="left"/>
    </xf>
    <xf numFmtId="0" fontId="7" fillId="0" borderId="34" xfId="2" applyFont="1" applyBorder="1"/>
    <xf numFmtId="0" fontId="5" fillId="0" borderId="63" xfId="2" applyFont="1" applyBorder="1"/>
    <xf numFmtId="0" fontId="5" fillId="0" borderId="65" xfId="2" applyFont="1" applyBorder="1"/>
    <xf numFmtId="0" fontId="15" fillId="0" borderId="64" xfId="2" applyFont="1" applyBorder="1"/>
    <xf numFmtId="0" fontId="15" fillId="0" borderId="65" xfId="2" applyFont="1" applyBorder="1"/>
    <xf numFmtId="0" fontId="15" fillId="0" borderId="66" xfId="2" applyFont="1" applyBorder="1"/>
    <xf numFmtId="0" fontId="15" fillId="0" borderId="67" xfId="2" applyFont="1" applyBorder="1"/>
    <xf numFmtId="164" fontId="5" fillId="17" borderId="16" xfId="23" applyNumberFormat="1" applyFont="1" applyFill="1" applyBorder="1" applyAlignment="1" applyProtection="1">
      <alignment horizontal="center" vertical="center"/>
    </xf>
    <xf numFmtId="0" fontId="9" fillId="16" borderId="16" xfId="24" applyFont="1" applyFill="1" applyBorder="1" applyAlignment="1" applyProtection="1">
      <alignment horizontal="center" vertical="center"/>
    </xf>
    <xf numFmtId="0" fontId="15" fillId="0" borderId="16" xfId="19" applyFont="1" applyFill="1" applyBorder="1" applyAlignment="1" applyProtection="1">
      <alignment horizontal="center" vertical="center"/>
    </xf>
    <xf numFmtId="0" fontId="33" fillId="20" borderId="19" xfId="0" applyFont="1" applyFill="1" applyBorder="1" applyAlignment="1" applyProtection="1">
      <alignment horizontal="center" vertical="center"/>
    </xf>
    <xf numFmtId="0" fontId="7" fillId="18" borderId="85" xfId="0" applyFont="1" applyFill="1" applyBorder="1" applyAlignment="1">
      <alignment horizontal="center" vertical="center"/>
    </xf>
    <xf numFmtId="0" fontId="9" fillId="19" borderId="9" xfId="19" applyFont="1" applyFill="1" applyBorder="1" applyAlignment="1" applyProtection="1">
      <alignment horizontal="center" vertical="center"/>
    </xf>
    <xf numFmtId="0" fontId="15" fillId="0" borderId="64" xfId="2" applyFont="1" applyFill="1" applyBorder="1"/>
    <xf numFmtId="0" fontId="19" fillId="0" borderId="65" xfId="18" applyFill="1" applyBorder="1" applyAlignment="1" applyProtection="1">
      <protection locked="0"/>
    </xf>
    <xf numFmtId="0" fontId="5" fillId="0" borderId="67" xfId="2" applyFont="1" applyFill="1" applyBorder="1"/>
    <xf numFmtId="0" fontId="15" fillId="11" borderId="0" xfId="2" applyFont="1" applyFill="1"/>
    <xf numFmtId="0" fontId="15" fillId="11" borderId="0" xfId="2" applyFont="1" applyFill="1" applyBorder="1"/>
    <xf numFmtId="0" fontId="10" fillId="17" borderId="34" xfId="14" applyFill="1" applyBorder="1" applyProtection="1">
      <alignment horizontal="center" vertical="center"/>
      <protection locked="0"/>
    </xf>
    <xf numFmtId="0" fontId="10" fillId="17" borderId="32" xfId="14" applyFill="1" applyBorder="1" applyProtection="1">
      <alignment horizontal="center" vertical="center"/>
      <protection locked="0"/>
    </xf>
    <xf numFmtId="14" fontId="10" fillId="17" borderId="34" xfId="14" applyNumberFormat="1" applyFill="1" applyBorder="1" applyProtection="1">
      <alignment horizontal="center" vertical="center"/>
      <protection locked="0"/>
    </xf>
    <xf numFmtId="14" fontId="10" fillId="17" borderId="32" xfId="14" applyNumberFormat="1" applyFill="1" applyBorder="1" applyProtection="1">
      <alignment horizontal="center" vertical="center"/>
      <protection locked="0"/>
    </xf>
    <xf numFmtId="0" fontId="15" fillId="17" borderId="34" xfId="14" applyFont="1" applyFill="1" applyBorder="1" applyAlignment="1" applyProtection="1">
      <alignment horizontal="center" vertical="center"/>
      <protection locked="0"/>
    </xf>
    <xf numFmtId="0" fontId="15" fillId="17" borderId="29" xfId="14" applyFont="1" applyFill="1" applyBorder="1" applyAlignment="1" applyProtection="1">
      <alignment horizontal="center" vertical="center"/>
      <protection locked="0"/>
    </xf>
    <xf numFmtId="14" fontId="15" fillId="17" borderId="29" xfId="14" applyNumberFormat="1" applyFont="1" applyFill="1" applyBorder="1" applyAlignment="1" applyProtection="1">
      <alignment horizontal="center" vertical="center"/>
      <protection locked="0"/>
    </xf>
    <xf numFmtId="0" fontId="15" fillId="17" borderId="32" xfId="14" applyFont="1" applyFill="1" applyBorder="1" applyAlignment="1" applyProtection="1">
      <alignment horizontal="center" vertical="center"/>
      <protection locked="0"/>
    </xf>
    <xf numFmtId="0" fontId="10" fillId="17" borderId="28" xfId="14" applyFill="1" applyBorder="1" applyProtection="1">
      <alignment horizontal="center" vertical="center"/>
      <protection locked="0"/>
    </xf>
    <xf numFmtId="0" fontId="10" fillId="17" borderId="1" xfId="14" applyFill="1" applyBorder="1" applyProtection="1">
      <alignment horizontal="center" vertical="center"/>
      <protection locked="0"/>
    </xf>
    <xf numFmtId="0" fontId="10" fillId="17" borderId="29" xfId="14" applyFill="1" applyBorder="1" applyProtection="1">
      <alignment horizontal="center" vertical="center"/>
      <protection locked="0"/>
    </xf>
    <xf numFmtId="0" fontId="10" fillId="17" borderId="30" xfId="14" applyFill="1" applyBorder="1" applyProtection="1">
      <alignment horizontal="center" vertical="center"/>
      <protection locked="0"/>
    </xf>
    <xf numFmtId="0" fontId="10" fillId="17" borderId="31" xfId="14" applyFill="1" applyBorder="1" applyProtection="1">
      <alignment horizontal="center" vertical="center"/>
      <protection locked="0"/>
    </xf>
    <xf numFmtId="0" fontId="15" fillId="17" borderId="29" xfId="14" applyFont="1" applyFill="1" applyBorder="1" applyAlignment="1" applyProtection="1">
      <alignment horizontal="center" vertical="center" wrapText="1"/>
      <protection locked="0"/>
    </xf>
    <xf numFmtId="0" fontId="5" fillId="17" borderId="1" xfId="1" applyFont="1" applyFill="1" applyBorder="1" applyAlignment="1" applyProtection="1">
      <alignment horizontal="center"/>
      <protection locked="0"/>
    </xf>
    <xf numFmtId="0" fontId="5" fillId="17" borderId="1" xfId="1" applyFont="1" applyFill="1" applyBorder="1" applyAlignment="1" applyProtection="1">
      <alignment horizontal="left" vertical="center"/>
      <protection locked="0"/>
    </xf>
    <xf numFmtId="14" fontId="5" fillId="17" borderId="26" xfId="1" applyNumberFormat="1" applyFont="1" applyFill="1" applyBorder="1" applyAlignment="1" applyProtection="1">
      <alignment horizontal="center"/>
      <protection locked="0"/>
    </xf>
    <xf numFmtId="19" fontId="5" fillId="17" borderId="1" xfId="1" applyNumberFormat="1" applyFont="1" applyFill="1" applyBorder="1" applyAlignment="1" applyProtection="1">
      <alignment horizontal="center"/>
      <protection locked="0"/>
    </xf>
    <xf numFmtId="14" fontId="5" fillId="17" borderId="31" xfId="1" applyNumberFormat="1" applyFont="1" applyFill="1" applyBorder="1" applyAlignment="1" applyProtection="1">
      <alignment horizontal="center"/>
      <protection locked="0"/>
    </xf>
    <xf numFmtId="0" fontId="15" fillId="17" borderId="1" xfId="1" applyFont="1" applyFill="1" applyBorder="1" applyAlignment="1" applyProtection="1">
      <alignment horizontal="center" vertical="center"/>
      <protection locked="0"/>
    </xf>
    <xf numFmtId="2" fontId="5" fillId="17" borderId="1" xfId="1" applyNumberFormat="1" applyFont="1" applyFill="1" applyBorder="1" applyAlignment="1" applyProtection="1">
      <alignment horizontal="center" vertical="center"/>
      <protection locked="0"/>
    </xf>
    <xf numFmtId="0" fontId="5" fillId="17" borderId="29" xfId="0" applyNumberFormat="1" applyFont="1" applyFill="1" applyBorder="1" applyAlignment="1" applyProtection="1">
      <alignment horizontal="center" vertical="center"/>
      <protection locked="0"/>
    </xf>
    <xf numFmtId="2" fontId="15" fillId="17" borderId="1" xfId="1" applyNumberFormat="1" applyFont="1" applyFill="1" applyBorder="1" applyAlignment="1" applyProtection="1">
      <alignment horizontal="center" vertical="center"/>
      <protection locked="0"/>
    </xf>
    <xf numFmtId="2" fontId="15" fillId="17" borderId="31" xfId="1" applyNumberFormat="1" applyFont="1" applyFill="1" applyBorder="1" applyAlignment="1" applyProtection="1">
      <alignment horizontal="center" vertical="center"/>
      <protection locked="0"/>
    </xf>
    <xf numFmtId="0" fontId="5" fillId="17" borderId="1" xfId="0" applyFont="1" applyFill="1" applyBorder="1" applyAlignment="1" applyProtection="1">
      <alignment horizontal="center" vertical="center"/>
      <protection locked="0"/>
    </xf>
    <xf numFmtId="0" fontId="9" fillId="16" borderId="34" xfId="15" applyFont="1" applyFill="1" applyBorder="1" applyAlignment="1">
      <alignment horizontal="center" vertical="center" wrapText="1"/>
    </xf>
    <xf numFmtId="2" fontId="9" fillId="16" borderId="32" xfId="16" applyNumberFormat="1" applyFont="1" applyFill="1" applyBorder="1" applyAlignment="1">
      <alignment horizontal="center" vertical="center" wrapText="1"/>
    </xf>
    <xf numFmtId="0" fontId="9" fillId="16" borderId="34" xfId="15" applyFont="1" applyFill="1" applyBorder="1" applyAlignment="1">
      <alignment horizontal="center"/>
    </xf>
    <xf numFmtId="0" fontId="9" fillId="16" borderId="32" xfId="2" applyFont="1" applyFill="1" applyBorder="1" applyAlignment="1">
      <alignment horizontal="center"/>
    </xf>
    <xf numFmtId="2" fontId="9" fillId="16" borderId="1" xfId="16" applyNumberFormat="1" applyFont="1" applyFill="1" applyBorder="1" applyAlignment="1">
      <alignment horizontal="center" vertical="center"/>
    </xf>
    <xf numFmtId="14" fontId="6" fillId="0" borderId="67" xfId="19" applyNumberFormat="1" applyFont="1" applyBorder="1" applyAlignment="1">
      <alignment horizontal="left" vertical="center"/>
    </xf>
    <xf numFmtId="0" fontId="6" fillId="0" borderId="0" xfId="2" applyFont="1" applyBorder="1" applyAlignment="1">
      <alignment horizontal="left"/>
    </xf>
    <xf numFmtId="14" fontId="5" fillId="0" borderId="0" xfId="2" applyNumberFormat="1" applyFont="1" applyBorder="1" applyAlignment="1">
      <alignment horizontal="left"/>
    </xf>
    <xf numFmtId="0" fontId="5" fillId="0" borderId="0" xfId="2" applyNumberFormat="1" applyFont="1" applyBorder="1" applyAlignment="1">
      <alignment horizontal="left"/>
    </xf>
    <xf numFmtId="0" fontId="21" fillId="0" borderId="0" xfId="3" applyFont="1" applyFill="1" applyBorder="1" applyAlignment="1">
      <alignment horizontal="left" vertical="center"/>
    </xf>
    <xf numFmtId="0" fontId="5" fillId="0" borderId="64" xfId="2" applyFont="1" applyBorder="1" applyAlignment="1">
      <alignment vertical="center"/>
    </xf>
    <xf numFmtId="0" fontId="5" fillId="0" borderId="64" xfId="19" applyFont="1" applyBorder="1" applyAlignment="1">
      <alignment horizontal="left" vertical="center"/>
    </xf>
    <xf numFmtId="0" fontId="6" fillId="0" borderId="65" xfId="19" applyFont="1" applyBorder="1" applyAlignment="1">
      <alignment horizontal="left" vertical="center" wrapText="1"/>
    </xf>
    <xf numFmtId="0" fontId="0" fillId="0" borderId="0" xfId="0" applyBorder="1"/>
    <xf numFmtId="0" fontId="0" fillId="0" borderId="92" xfId="0" applyBorder="1"/>
    <xf numFmtId="0" fontId="0" fillId="0" borderId="94" xfId="0" applyBorder="1"/>
    <xf numFmtId="0" fontId="0" fillId="0" borderId="96" xfId="0" applyBorder="1"/>
    <xf numFmtId="0" fontId="0" fillId="0" borderId="97" xfId="0" applyBorder="1"/>
    <xf numFmtId="0" fontId="0" fillId="0" borderId="100" xfId="0" applyBorder="1"/>
    <xf numFmtId="0" fontId="0" fillId="0" borderId="101" xfId="0" applyBorder="1"/>
    <xf numFmtId="0" fontId="21" fillId="0" borderId="94" xfId="3" applyFont="1" applyFill="1" applyBorder="1" applyAlignment="1">
      <alignment vertical="center"/>
    </xf>
    <xf numFmtId="0" fontId="6" fillId="0" borderId="94" xfId="2" applyFont="1" applyBorder="1" applyAlignment="1"/>
    <xf numFmtId="14" fontId="5" fillId="0" borderId="94" xfId="2" applyNumberFormat="1" applyFont="1" applyBorder="1" applyAlignment="1"/>
    <xf numFmtId="0" fontId="5" fillId="0" borderId="94" xfId="2" applyNumberFormat="1" applyFont="1" applyBorder="1" applyAlignment="1"/>
    <xf numFmtId="0" fontId="6" fillId="0" borderId="94" xfId="2" applyFont="1" applyBorder="1" applyAlignment="1">
      <alignment vertical="center" wrapText="1"/>
    </xf>
    <xf numFmtId="0" fontId="6" fillId="0" borderId="72" xfId="2" applyFont="1" applyBorder="1" applyAlignment="1"/>
    <xf numFmtId="0" fontId="5" fillId="0" borderId="72" xfId="2" applyNumberFormat="1" applyFont="1" applyBorder="1" applyAlignment="1"/>
    <xf numFmtId="0" fontId="6" fillId="0" borderId="72" xfId="2" applyFont="1" applyBorder="1" applyAlignment="1">
      <alignment vertical="center" wrapText="1"/>
    </xf>
    <xf numFmtId="14" fontId="5" fillId="0" borderId="73" xfId="2" applyNumberFormat="1" applyFont="1" applyBorder="1" applyAlignment="1"/>
    <xf numFmtId="0" fontId="5" fillId="0" borderId="92" xfId="0" applyFont="1" applyBorder="1"/>
    <xf numFmtId="0" fontId="5" fillId="0" borderId="95" xfId="0" applyFont="1" applyBorder="1"/>
    <xf numFmtId="0" fontId="5" fillId="0" borderId="93" xfId="0" applyFont="1" applyBorder="1"/>
    <xf numFmtId="0" fontId="5" fillId="0" borderId="96" xfId="0" applyFont="1" applyBorder="1"/>
    <xf numFmtId="0" fontId="5" fillId="22" borderId="102" xfId="0" applyFont="1" applyFill="1" applyBorder="1" applyAlignment="1">
      <alignment horizontal="center" vertical="center" wrapText="1"/>
    </xf>
    <xf numFmtId="0" fontId="0" fillId="0" borderId="98" xfId="0" applyBorder="1"/>
    <xf numFmtId="0" fontId="36" fillId="0" borderId="97" xfId="0" applyFont="1" applyBorder="1" applyAlignment="1"/>
    <xf numFmtId="0" fontId="36" fillId="0" borderId="99" xfId="0" applyFont="1" applyBorder="1" applyAlignment="1">
      <alignment vertical="center"/>
    </xf>
    <xf numFmtId="0" fontId="21" fillId="5" borderId="113" xfId="3" applyFont="1" applyBorder="1" applyAlignment="1">
      <alignment horizontal="left" vertical="center"/>
    </xf>
    <xf numFmtId="0" fontId="21" fillId="5" borderId="114" xfId="3" applyFont="1" applyBorder="1" applyAlignment="1">
      <alignment horizontal="center" vertical="center"/>
    </xf>
    <xf numFmtId="0" fontId="21" fillId="5" borderId="115" xfId="3" applyFont="1" applyBorder="1" applyAlignment="1">
      <alignment horizontal="center" vertical="center"/>
    </xf>
    <xf numFmtId="0" fontId="0" fillId="0" borderId="107" xfId="0" applyBorder="1"/>
    <xf numFmtId="0" fontId="5" fillId="0" borderId="102" xfId="0" applyFont="1" applyBorder="1" applyAlignment="1">
      <alignment horizontal="center" vertical="center"/>
    </xf>
    <xf numFmtId="0" fontId="5" fillId="22" borderId="72" xfId="0" applyFont="1" applyFill="1" applyBorder="1" applyAlignment="1">
      <alignment horizontal="center" vertical="center" wrapText="1"/>
    </xf>
    <xf numFmtId="0" fontId="5" fillId="0" borderId="104" xfId="0" applyFont="1" applyBorder="1" applyAlignment="1">
      <alignment horizontal="center" vertical="center"/>
    </xf>
    <xf numFmtId="0" fontId="5" fillId="0" borderId="106" xfId="0" applyFont="1" applyBorder="1" applyAlignment="1">
      <alignment horizontal="center" vertical="center"/>
    </xf>
    <xf numFmtId="0" fontId="5" fillId="0" borderId="72" xfId="0" applyFont="1" applyBorder="1" applyAlignment="1">
      <alignment horizontal="center" vertical="center"/>
    </xf>
    <xf numFmtId="0" fontId="7" fillId="0" borderId="105" xfId="0" applyFont="1" applyBorder="1" applyAlignment="1">
      <alignment horizontal="center" vertical="center" wrapText="1"/>
    </xf>
    <xf numFmtId="0" fontId="7" fillId="0" borderId="103" xfId="0" applyFont="1" applyBorder="1" applyAlignment="1">
      <alignment horizontal="center" vertical="center" wrapText="1"/>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22" borderId="117" xfId="0" applyFont="1" applyFill="1" applyBorder="1" applyAlignment="1">
      <alignment horizontal="center" vertical="center" wrapText="1"/>
    </xf>
    <xf numFmtId="0" fontId="7" fillId="0" borderId="121" xfId="0" applyFont="1" applyBorder="1" applyAlignment="1">
      <alignment horizontal="center" vertical="center"/>
    </xf>
    <xf numFmtId="0" fontId="7" fillId="0" borderId="109"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08" xfId="0" applyFont="1" applyBorder="1" applyAlignment="1">
      <alignment horizontal="center" vertical="center" wrapText="1"/>
    </xf>
    <xf numFmtId="0" fontId="5" fillId="22" borderId="120" xfId="0" applyFont="1" applyFill="1" applyBorder="1" applyAlignment="1">
      <alignment horizontal="center" vertical="center" wrapText="1"/>
    </xf>
    <xf numFmtId="0" fontId="5" fillId="0" borderId="120" xfId="0" applyFont="1" applyBorder="1" applyAlignment="1">
      <alignment horizontal="center" vertical="center"/>
    </xf>
    <xf numFmtId="0" fontId="5" fillId="0" borderId="119" xfId="0" applyFont="1" applyBorder="1" applyAlignment="1">
      <alignment horizontal="center" vertical="center"/>
    </xf>
    <xf numFmtId="0" fontId="21" fillId="5" borderId="124" xfId="3" applyFont="1" applyBorder="1">
      <alignment horizontal="left" vertical="center"/>
    </xf>
    <xf numFmtId="0" fontId="21" fillId="5" borderId="125" xfId="3" applyFont="1" applyBorder="1">
      <alignment horizontal="left" vertical="center"/>
    </xf>
    <xf numFmtId="0" fontId="21" fillId="5" borderId="126" xfId="3" applyFont="1" applyBorder="1">
      <alignment horizontal="left" vertical="center"/>
    </xf>
    <xf numFmtId="0" fontId="5" fillId="0" borderId="123" xfId="0" applyFont="1" applyFill="1" applyBorder="1" applyAlignment="1">
      <alignment vertical="top" wrapText="1"/>
    </xf>
    <xf numFmtId="0" fontId="0" fillId="0" borderId="123" xfId="0" applyBorder="1"/>
    <xf numFmtId="0" fontId="5" fillId="0" borderId="130" xfId="0" applyFont="1" applyBorder="1"/>
    <xf numFmtId="0" fontId="5" fillId="0" borderId="131" xfId="0" applyFont="1" applyFill="1" applyBorder="1" applyAlignment="1">
      <alignment vertical="top" wrapText="1"/>
    </xf>
    <xf numFmtId="0" fontId="5" fillId="0" borderId="130" xfId="0" applyFont="1" applyFill="1" applyBorder="1" applyAlignment="1">
      <alignment vertical="top" wrapText="1"/>
    </xf>
    <xf numFmtId="0" fontId="0" fillId="0" borderId="130" xfId="0" applyBorder="1"/>
    <xf numFmtId="0" fontId="0" fillId="0" borderId="131" xfId="0" applyBorder="1"/>
    <xf numFmtId="0" fontId="5" fillId="0" borderId="132" xfId="0" applyFont="1" applyBorder="1"/>
    <xf numFmtId="0" fontId="5" fillId="0" borderId="133" xfId="0" applyFont="1" applyBorder="1"/>
    <xf numFmtId="0" fontId="5" fillId="0" borderId="134" xfId="0" applyFont="1" applyBorder="1"/>
    <xf numFmtId="0" fontId="0" fillId="0" borderId="93" xfId="0" applyBorder="1"/>
    <xf numFmtId="0" fontId="21" fillId="0" borderId="92" xfId="3" applyFont="1" applyFill="1" applyBorder="1" applyAlignment="1">
      <alignment horizontal="center" vertical="center"/>
    </xf>
    <xf numFmtId="0" fontId="7" fillId="0" borderId="21" xfId="0" applyFont="1" applyBorder="1" applyAlignment="1">
      <alignment horizontal="center" vertical="center"/>
    </xf>
    <xf numFmtId="0" fontId="21" fillId="0" borderId="137" xfId="3" applyFont="1" applyFill="1" applyBorder="1" applyAlignment="1">
      <alignment horizontal="center" vertical="center"/>
    </xf>
    <xf numFmtId="0" fontId="0" fillId="0" borderId="138" xfId="0" applyBorder="1"/>
    <xf numFmtId="0" fontId="0" fillId="0" borderId="139" xfId="0" applyBorder="1"/>
    <xf numFmtId="0" fontId="7" fillId="0" borderId="92" xfId="0" applyFont="1" applyBorder="1" applyAlignment="1">
      <alignment horizontal="center" vertical="center"/>
    </xf>
    <xf numFmtId="0" fontId="7" fillId="0" borderId="92" xfId="0" applyFont="1" applyBorder="1" applyAlignment="1">
      <alignment horizontal="center" vertical="center" wrapText="1"/>
    </xf>
    <xf numFmtId="0" fontId="5" fillId="0" borderId="92" xfId="0" applyFont="1" applyBorder="1" applyAlignment="1">
      <alignment horizontal="center" vertical="center"/>
    </xf>
    <xf numFmtId="0" fontId="0" fillId="0" borderId="92" xfId="0" applyFill="1" applyBorder="1"/>
    <xf numFmtId="0" fontId="0" fillId="11" borderId="92" xfId="0" applyFill="1" applyBorder="1"/>
    <xf numFmtId="0" fontId="0" fillId="11" borderId="93" xfId="0" applyFill="1" applyBorder="1"/>
    <xf numFmtId="0" fontId="0" fillId="11" borderId="0" xfId="0" applyFill="1"/>
    <xf numFmtId="0" fontId="0" fillId="0" borderId="95" xfId="0" applyBorder="1"/>
    <xf numFmtId="0" fontId="0" fillId="0" borderId="140" xfId="0" applyBorder="1"/>
    <xf numFmtId="0" fontId="0" fillId="11" borderId="96" xfId="0" applyFill="1" applyBorder="1"/>
    <xf numFmtId="0" fontId="38" fillId="0" borderId="92" xfId="0" applyFont="1" applyBorder="1"/>
    <xf numFmtId="0" fontId="36" fillId="0" borderId="141" xfId="0" applyFont="1" applyBorder="1" applyAlignment="1">
      <alignment vertical="center"/>
    </xf>
    <xf numFmtId="0" fontId="0" fillId="0" borderId="94" xfId="0" applyFill="1" applyBorder="1"/>
    <xf numFmtId="0" fontId="38" fillId="0" borderId="94" xfId="0" applyFont="1" applyBorder="1"/>
    <xf numFmtId="0" fontId="0" fillId="0" borderId="142" xfId="0" applyBorder="1"/>
    <xf numFmtId="0" fontId="5" fillId="0" borderId="0" xfId="0" applyFont="1" applyBorder="1" applyAlignment="1">
      <alignment horizontal="center" vertical="center"/>
    </xf>
    <xf numFmtId="0" fontId="7" fillId="0" borderId="144" xfId="0" applyFont="1" applyBorder="1" applyAlignment="1">
      <alignment horizontal="center" vertical="center" wrapText="1"/>
    </xf>
    <xf numFmtId="0" fontId="5" fillId="0" borderId="58" xfId="0" applyFont="1" applyBorder="1" applyAlignment="1">
      <alignment horizontal="center" vertical="center"/>
    </xf>
    <xf numFmtId="0" fontId="5" fillId="0" borderId="145" xfId="0" applyFont="1" applyBorder="1" applyAlignment="1">
      <alignment horizontal="center" vertical="center"/>
    </xf>
    <xf numFmtId="0" fontId="5" fillId="0" borderId="58" xfId="2" applyFont="1" applyBorder="1"/>
    <xf numFmtId="0" fontId="5" fillId="0" borderId="58" xfId="2" applyNumberFormat="1" applyFont="1" applyBorder="1"/>
    <xf numFmtId="0" fontId="5" fillId="0" borderId="58" xfId="2" applyFont="1" applyBorder="1" applyAlignment="1">
      <alignment vertical="center"/>
    </xf>
    <xf numFmtId="0" fontId="5" fillId="0" borderId="59" xfId="2" applyFont="1" applyBorder="1"/>
    <xf numFmtId="0" fontId="5" fillId="0" borderId="57" xfId="2" applyFont="1" applyBorder="1"/>
    <xf numFmtId="0" fontId="6" fillId="0" borderId="71" xfId="2" applyFont="1" applyBorder="1" applyAlignment="1"/>
    <xf numFmtId="0" fontId="7" fillId="0" borderId="146" xfId="0" applyFont="1" applyBorder="1" applyAlignment="1">
      <alignment horizontal="center" vertical="center" wrapText="1"/>
    </xf>
    <xf numFmtId="0" fontId="5" fillId="0" borderId="149" xfId="0" applyFont="1" applyBorder="1" applyAlignment="1">
      <alignment horizontal="center" vertical="center"/>
    </xf>
    <xf numFmtId="0" fontId="5" fillId="0" borderId="151" xfId="0" applyFont="1" applyBorder="1" applyAlignment="1">
      <alignment horizontal="center" vertical="center"/>
    </xf>
    <xf numFmtId="0" fontId="0" fillId="0" borderId="150" xfId="0" applyBorder="1"/>
    <xf numFmtId="0" fontId="15" fillId="0" borderId="0" xfId="19" applyFont="1" applyBorder="1" applyAlignment="1">
      <alignment vertical="center"/>
    </xf>
    <xf numFmtId="0" fontId="35" fillId="16" borderId="11" xfId="10" applyNumberFormat="1" applyFont="1" applyFill="1" applyBorder="1" applyAlignment="1">
      <alignment horizontal="center" vertical="center"/>
    </xf>
    <xf numFmtId="0" fontId="35" fillId="16" borderId="1" xfId="10" quotePrefix="1" applyNumberFormat="1" applyFont="1" applyFill="1" applyBorder="1" applyAlignment="1">
      <alignment horizontal="center" vertical="center"/>
    </xf>
    <xf numFmtId="0" fontId="35" fillId="16" borderId="10" xfId="10" quotePrefix="1" applyNumberFormat="1" applyFont="1" applyFill="1" applyBorder="1" applyAlignment="1">
      <alignment horizontal="center" vertical="center"/>
    </xf>
    <xf numFmtId="0" fontId="5" fillId="0" borderId="156" xfId="2" applyFont="1" applyBorder="1" applyAlignment="1">
      <alignment horizontal="center" vertical="center"/>
    </xf>
    <xf numFmtId="166" fontId="39" fillId="16" borderId="42" xfId="2" applyNumberFormat="1" applyFont="1" applyFill="1" applyBorder="1" applyAlignment="1">
      <alignment horizontal="center"/>
    </xf>
    <xf numFmtId="0" fontId="5" fillId="0" borderId="19" xfId="2" applyFont="1" applyBorder="1" applyAlignment="1">
      <alignment horizontal="center"/>
    </xf>
    <xf numFmtId="0" fontId="21" fillId="18" borderId="23" xfId="3" applyFont="1" applyFill="1" applyBorder="1" applyAlignment="1">
      <alignment vertical="center"/>
    </xf>
    <xf numFmtId="0" fontId="21" fillId="18" borderId="24" xfId="3" applyFont="1" applyFill="1" applyBorder="1" applyAlignment="1">
      <alignment vertical="center"/>
    </xf>
    <xf numFmtId="0" fontId="5" fillId="0" borderId="0" xfId="2" applyFont="1" applyFill="1" applyBorder="1"/>
    <xf numFmtId="0" fontId="5" fillId="0" borderId="161" xfId="2" applyFont="1" applyBorder="1" applyAlignment="1">
      <alignment vertical="center"/>
    </xf>
    <xf numFmtId="0" fontId="15" fillId="17" borderId="27" xfId="14" applyFont="1" applyFill="1" applyBorder="1" applyAlignment="1" applyProtection="1">
      <alignment horizontal="center" vertical="center"/>
      <protection locked="0"/>
    </xf>
    <xf numFmtId="0" fontId="0" fillId="13" borderId="0" xfId="0" applyFill="1" applyBorder="1" applyAlignment="1">
      <alignment horizontal="left" vertical="center"/>
    </xf>
    <xf numFmtId="0" fontId="0" fillId="13" borderId="0" xfId="0" applyFill="1" applyBorder="1" applyAlignment="1">
      <alignment horizontal="center" vertical="center"/>
    </xf>
    <xf numFmtId="14" fontId="5" fillId="0" borderId="157" xfId="2" applyNumberFormat="1" applyFont="1" applyBorder="1" applyAlignment="1">
      <alignment horizontal="center" vertical="center"/>
    </xf>
    <xf numFmtId="14" fontId="5" fillId="0" borderId="136" xfId="2" applyNumberFormat="1" applyFont="1" applyBorder="1" applyAlignment="1">
      <alignment horizontal="center" vertical="center"/>
    </xf>
    <xf numFmtId="0" fontId="5" fillId="0" borderId="0" xfId="2" applyFont="1" applyFill="1" applyBorder="1" applyAlignment="1">
      <alignment horizontal="left" vertical="center"/>
    </xf>
    <xf numFmtId="0" fontId="21" fillId="5" borderId="22" xfId="3" applyFont="1" applyBorder="1" applyAlignment="1" applyProtection="1">
      <alignment vertical="center"/>
    </xf>
    <xf numFmtId="0" fontId="21" fillId="5" borderId="23" xfId="3" applyFont="1" applyBorder="1" applyAlignment="1" applyProtection="1">
      <alignment vertical="center"/>
    </xf>
    <xf numFmtId="0" fontId="21" fillId="5" borderId="24" xfId="3" applyFont="1" applyBorder="1" applyAlignment="1" applyProtection="1">
      <alignment vertical="center"/>
    </xf>
    <xf numFmtId="14" fontId="9" fillId="16" borderId="1" xfId="14" applyNumberFormat="1" applyFont="1" applyFill="1" applyBorder="1" applyAlignment="1" applyProtection="1">
      <alignment horizontal="center" vertical="center"/>
    </xf>
    <xf numFmtId="0" fontId="9" fillId="16" borderId="29" xfId="14" applyFont="1" applyFill="1" applyBorder="1" applyAlignment="1" applyProtection="1">
      <alignment horizontal="center" vertical="center"/>
    </xf>
    <xf numFmtId="14" fontId="9" fillId="16" borderId="31" xfId="14" applyNumberFormat="1" applyFont="1" applyFill="1" applyBorder="1" applyAlignment="1" applyProtection="1">
      <alignment horizontal="center" vertical="center"/>
    </xf>
    <xf numFmtId="0" fontId="9" fillId="16" borderId="32" xfId="14" applyFont="1" applyFill="1" applyBorder="1" applyAlignment="1" applyProtection="1">
      <alignment horizontal="center" vertical="center"/>
    </xf>
    <xf numFmtId="0" fontId="5" fillId="0" borderId="81" xfId="21" applyFont="1" applyBorder="1" applyAlignment="1" applyProtection="1">
      <alignment vertical="center"/>
    </xf>
    <xf numFmtId="0" fontId="5" fillId="0" borderId="167" xfId="21" applyFont="1" applyBorder="1" applyAlignment="1" applyProtection="1">
      <alignment vertical="center"/>
    </xf>
    <xf numFmtId="0" fontId="10" fillId="0" borderId="80" xfId="2" applyFont="1" applyBorder="1" applyAlignment="1">
      <alignment vertical="center"/>
    </xf>
    <xf numFmtId="0" fontId="10" fillId="17" borderId="34" xfId="14" applyFont="1" applyFill="1" applyBorder="1" applyAlignment="1" applyProtection="1">
      <alignment horizontal="center" vertical="center"/>
      <protection locked="0"/>
    </xf>
    <xf numFmtId="0" fontId="10" fillId="0" borderId="82" xfId="2" applyFont="1" applyFill="1" applyBorder="1" applyAlignment="1">
      <alignment vertical="center"/>
    </xf>
    <xf numFmtId="0" fontId="10" fillId="17" borderId="29" xfId="14" applyFont="1" applyFill="1" applyBorder="1" applyAlignment="1" applyProtection="1">
      <alignment horizontal="center" vertical="center"/>
      <protection locked="0"/>
    </xf>
    <xf numFmtId="0" fontId="10" fillId="0" borderId="82" xfId="2" applyFont="1" applyBorder="1" applyAlignment="1">
      <alignment vertical="center"/>
    </xf>
    <xf numFmtId="14" fontId="10" fillId="17" borderId="29" xfId="14" applyNumberFormat="1" applyFont="1" applyFill="1" applyBorder="1" applyAlignment="1" applyProtection="1">
      <alignment horizontal="center" vertical="center"/>
      <protection locked="0"/>
    </xf>
    <xf numFmtId="0" fontId="10" fillId="0" borderId="81" xfId="2" applyFont="1" applyBorder="1" applyAlignment="1">
      <alignment horizontal="left" vertical="center"/>
    </xf>
    <xf numFmtId="0" fontId="10" fillId="17" borderId="32" xfId="14" applyFont="1" applyFill="1" applyBorder="1" applyAlignment="1" applyProtection="1">
      <alignment horizontal="center" vertical="center"/>
      <protection locked="0"/>
    </xf>
    <xf numFmtId="0" fontId="15" fillId="0" borderId="160" xfId="2" applyFont="1" applyBorder="1" applyAlignment="1">
      <alignment horizontal="left" vertical="center"/>
    </xf>
    <xf numFmtId="0" fontId="40" fillId="0" borderId="65" xfId="18" applyFont="1" applyFill="1" applyBorder="1" applyAlignment="1" applyProtection="1">
      <protection locked="0"/>
    </xf>
    <xf numFmtId="0" fontId="41" fillId="0" borderId="65" xfId="18" applyFont="1" applyFill="1" applyBorder="1" applyAlignment="1" applyProtection="1">
      <protection locked="0"/>
    </xf>
    <xf numFmtId="0" fontId="15" fillId="0" borderId="170" xfId="2" applyFont="1" applyFill="1" applyBorder="1"/>
    <xf numFmtId="0" fontId="19" fillId="0" borderId="171" xfId="18" applyFill="1" applyBorder="1" applyAlignment="1" applyProtection="1">
      <protection locked="0"/>
    </xf>
    <xf numFmtId="0" fontId="15" fillId="0" borderId="66" xfId="2" applyFont="1" applyFill="1" applyBorder="1"/>
    <xf numFmtId="0" fontId="15" fillId="0" borderId="15" xfId="0" applyFont="1" applyFill="1" applyBorder="1" applyAlignment="1">
      <alignment horizontal="left"/>
    </xf>
    <xf numFmtId="0" fontId="15" fillId="0" borderId="16" xfId="0" applyFont="1" applyFill="1" applyBorder="1"/>
    <xf numFmtId="0" fontId="15" fillId="0" borderId="15" xfId="0" applyFont="1" applyFill="1" applyBorder="1"/>
    <xf numFmtId="0" fontId="15" fillId="0" borderId="17" xfId="2" applyFont="1" applyBorder="1" applyAlignment="1"/>
    <xf numFmtId="0" fontId="15" fillId="0" borderId="19" xfId="2" applyFont="1" applyBorder="1" applyAlignment="1"/>
    <xf numFmtId="0" fontId="21" fillId="18" borderId="22" xfId="3" applyFont="1" applyFill="1" applyBorder="1" applyAlignment="1">
      <alignment vertical="center"/>
    </xf>
    <xf numFmtId="0" fontId="0" fillId="13" borderId="19" xfId="0" applyFill="1" applyBorder="1" applyAlignment="1">
      <alignment horizontal="center" vertical="center"/>
    </xf>
    <xf numFmtId="0" fontId="27" fillId="0" borderId="15" xfId="18" applyFont="1" applyFill="1" applyBorder="1" applyAlignment="1" applyProtection="1"/>
    <xf numFmtId="14" fontId="5" fillId="0" borderId="173" xfId="2" applyNumberFormat="1" applyFont="1" applyBorder="1" applyAlignment="1">
      <alignment horizontal="center" vertical="center"/>
    </xf>
    <xf numFmtId="14" fontId="5" fillId="0" borderId="175" xfId="2" applyNumberFormat="1" applyFont="1" applyBorder="1" applyAlignment="1">
      <alignment horizontal="center" vertical="center"/>
    </xf>
    <xf numFmtId="0" fontId="35" fillId="16" borderId="3" xfId="10" quotePrefix="1" applyNumberFormat="1" applyFont="1" applyFill="1" applyBorder="1" applyAlignment="1">
      <alignment horizontal="center" vertical="center" wrapText="1"/>
    </xf>
    <xf numFmtId="14" fontId="10" fillId="0" borderId="0" xfId="14" applyNumberFormat="1" applyFill="1" applyBorder="1" applyProtection="1">
      <alignment horizontal="center" vertical="center"/>
    </xf>
    <xf numFmtId="0" fontId="15" fillId="17" borderId="29" xfId="2" applyFont="1" applyFill="1" applyBorder="1" applyAlignment="1" applyProtection="1">
      <alignment horizontal="center"/>
      <protection locked="0"/>
    </xf>
    <xf numFmtId="0" fontId="15" fillId="0" borderId="0" xfId="14" applyFont="1" applyFill="1" applyBorder="1" applyAlignment="1" applyProtection="1">
      <alignment horizontal="center" vertical="center"/>
    </xf>
    <xf numFmtId="14" fontId="5" fillId="0" borderId="106" xfId="2" applyNumberFormat="1" applyFont="1" applyBorder="1" applyAlignment="1">
      <alignment horizontal="left" vertical="center"/>
    </xf>
    <xf numFmtId="14" fontId="5" fillId="0" borderId="143" xfId="2" applyNumberFormat="1" applyFont="1" applyBorder="1" applyAlignment="1">
      <alignment horizontal="left" vertical="center"/>
    </xf>
    <xf numFmtId="0" fontId="21" fillId="13" borderId="0" xfId="0" applyFont="1" applyFill="1" applyBorder="1" applyAlignment="1">
      <alignment horizontal="center" vertical="center"/>
    </xf>
    <xf numFmtId="0" fontId="9" fillId="16" borderId="1" xfId="0" applyNumberFormat="1" applyFont="1" applyFill="1" applyBorder="1" applyAlignment="1" applyProtection="1">
      <alignment horizontal="center" vertical="center"/>
    </xf>
    <xf numFmtId="0" fontId="9" fillId="16" borderId="1" xfId="10" applyNumberFormat="1" applyFont="1" applyFill="1" applyBorder="1" applyAlignment="1">
      <alignment horizontal="center" vertical="center"/>
    </xf>
    <xf numFmtId="0" fontId="9" fillId="16" borderId="1" xfId="10" quotePrefix="1" applyNumberFormat="1" applyFont="1" applyFill="1" applyBorder="1" applyAlignment="1">
      <alignment horizontal="center" vertical="center"/>
    </xf>
    <xf numFmtId="0" fontId="9" fillId="16" borderId="1" xfId="0" applyNumberFormat="1" applyFont="1" applyFill="1" applyBorder="1" applyAlignment="1">
      <alignment horizontal="center" vertical="center"/>
    </xf>
    <xf numFmtId="166" fontId="9" fillId="16" borderId="1" xfId="0" applyNumberFormat="1" applyFont="1" applyFill="1" applyBorder="1" applyAlignment="1">
      <alignment horizontal="center" vertical="center"/>
    </xf>
    <xf numFmtId="0" fontId="9" fillId="16" borderId="11" xfId="0" applyNumberFormat="1" applyFont="1" applyFill="1" applyBorder="1" applyAlignment="1" applyProtection="1">
      <alignment horizontal="center" vertical="center" wrapText="1"/>
    </xf>
    <xf numFmtId="0" fontId="39" fillId="16" borderId="31" xfId="0" applyFont="1" applyFill="1" applyBorder="1" applyAlignment="1">
      <alignment horizontal="center" vertical="center"/>
    </xf>
    <xf numFmtId="0" fontId="19" fillId="0" borderId="17" xfId="18" applyBorder="1" applyAlignment="1" applyProtection="1">
      <alignment horizontal="left" vertical="center" wrapText="1"/>
      <protection locked="0"/>
    </xf>
    <xf numFmtId="0" fontId="19" fillId="0" borderId="19" xfId="18" applyBorder="1" applyAlignment="1" applyProtection="1">
      <alignment horizontal="left" vertical="center"/>
      <protection locked="0"/>
    </xf>
    <xf numFmtId="0" fontId="4" fillId="5" borderId="22" xfId="3" applyBorder="1" applyAlignment="1">
      <alignment horizontal="left" vertical="center"/>
    </xf>
    <xf numFmtId="0" fontId="4" fillId="5" borderId="24" xfId="3" applyBorder="1" applyAlignment="1">
      <alignment horizontal="left" vertical="center"/>
    </xf>
    <xf numFmtId="0" fontId="7" fillId="18" borderId="22" xfId="0" applyFont="1" applyFill="1" applyBorder="1" applyAlignment="1">
      <alignment horizontal="left"/>
    </xf>
    <xf numFmtId="0" fontId="7" fillId="18" borderId="24" xfId="0" applyFont="1" applyFill="1" applyBorder="1" applyAlignment="1">
      <alignment horizontal="left"/>
    </xf>
    <xf numFmtId="0" fontId="7" fillId="18" borderId="86" xfId="0" applyFont="1" applyFill="1" applyBorder="1" applyAlignment="1">
      <alignment horizontal="center" vertical="center"/>
    </xf>
    <xf numFmtId="0" fontId="7" fillId="18" borderId="87" xfId="0" applyFont="1" applyFill="1" applyBorder="1" applyAlignment="1">
      <alignment horizontal="center" vertical="center"/>
    </xf>
    <xf numFmtId="0" fontId="15" fillId="21" borderId="75" xfId="3" applyFont="1" applyFill="1" applyBorder="1" applyAlignment="1">
      <alignment horizontal="left" vertical="center" wrapText="1"/>
    </xf>
    <xf numFmtId="0" fontId="15" fillId="21" borderId="76" xfId="3" applyFont="1" applyFill="1" applyBorder="1" applyAlignment="1">
      <alignment horizontal="left" vertical="center" wrapText="1"/>
    </xf>
    <xf numFmtId="0" fontId="15" fillId="21" borderId="15" xfId="3" applyFont="1" applyFill="1" applyBorder="1" applyAlignment="1">
      <alignment horizontal="left" vertical="center" wrapText="1"/>
    </xf>
    <xf numFmtId="0" fontId="15" fillId="21" borderId="16" xfId="3" applyFont="1" applyFill="1" applyBorder="1" applyAlignment="1">
      <alignment horizontal="left" vertical="center" wrapText="1"/>
    </xf>
    <xf numFmtId="0" fontId="15" fillId="21" borderId="17" xfId="3" applyFont="1" applyFill="1" applyBorder="1" applyAlignment="1">
      <alignment horizontal="left" vertical="center" wrapText="1"/>
    </xf>
    <xf numFmtId="0" fontId="15" fillId="21" borderId="19" xfId="3" applyFont="1" applyFill="1" applyBorder="1" applyAlignment="1">
      <alignment horizontal="left" vertical="center" wrapText="1"/>
    </xf>
    <xf numFmtId="0" fontId="15" fillId="21" borderId="75" xfId="3" applyFont="1" applyFill="1" applyBorder="1" applyAlignment="1" applyProtection="1">
      <alignment horizontal="left" vertical="center" wrapText="1"/>
    </xf>
    <xf numFmtId="0" fontId="15" fillId="21" borderId="76" xfId="3" applyFont="1" applyFill="1" applyBorder="1" applyAlignment="1" applyProtection="1">
      <alignment horizontal="left" vertical="center" wrapText="1"/>
    </xf>
    <xf numFmtId="0" fontId="15" fillId="21" borderId="17" xfId="3" applyFont="1" applyFill="1" applyBorder="1" applyAlignment="1" applyProtection="1">
      <alignment horizontal="left" vertical="center" wrapText="1"/>
    </xf>
    <xf numFmtId="0" fontId="15" fillId="21" borderId="19" xfId="3" applyFont="1" applyFill="1" applyBorder="1" applyAlignment="1" applyProtection="1">
      <alignment horizontal="left" vertical="center" wrapText="1"/>
    </xf>
    <xf numFmtId="0" fontId="34" fillId="13" borderId="88" xfId="3" applyFont="1" applyFill="1" applyBorder="1" applyAlignment="1">
      <alignment horizontal="center" vertical="center"/>
    </xf>
    <xf numFmtId="0" fontId="34" fillId="13" borderId="35" xfId="3" applyFont="1" applyFill="1" applyBorder="1" applyAlignment="1">
      <alignment horizontal="center" vertical="center"/>
    </xf>
    <xf numFmtId="0" fontId="34" fillId="13" borderId="41" xfId="3" applyFont="1" applyFill="1" applyBorder="1" applyAlignment="1">
      <alignment horizontal="center" vertical="center"/>
    </xf>
    <xf numFmtId="0" fontId="34" fillId="13" borderId="89" xfId="3" applyFont="1" applyFill="1" applyBorder="1" applyAlignment="1">
      <alignment horizontal="center" vertical="center"/>
    </xf>
    <xf numFmtId="0" fontId="34" fillId="13" borderId="90" xfId="3" applyFont="1" applyFill="1" applyBorder="1" applyAlignment="1">
      <alignment horizontal="center" vertical="center"/>
    </xf>
    <xf numFmtId="0" fontId="34" fillId="13" borderId="44" xfId="3" applyFont="1" applyFill="1" applyBorder="1" applyAlignment="1">
      <alignment horizontal="center" vertical="center"/>
    </xf>
    <xf numFmtId="0" fontId="5" fillId="0" borderId="0" xfId="21" applyFont="1" applyFill="1" applyBorder="1" applyAlignment="1" applyProtection="1">
      <alignment horizontal="left"/>
    </xf>
    <xf numFmtId="0" fontId="21" fillId="15" borderId="75" xfId="3" applyFont="1" applyFill="1" applyBorder="1" applyAlignment="1" applyProtection="1">
      <alignment horizontal="left" vertical="center" wrapText="1"/>
    </xf>
    <xf numFmtId="0" fontId="21" fillId="15" borderId="77" xfId="3" applyFont="1" applyFill="1" applyBorder="1" applyAlignment="1" applyProtection="1">
      <alignment horizontal="left" vertical="center" wrapText="1"/>
    </xf>
    <xf numFmtId="0" fontId="21" fillId="15" borderId="76" xfId="3" applyFont="1" applyFill="1" applyBorder="1" applyAlignment="1" applyProtection="1">
      <alignment horizontal="left" vertical="center" wrapText="1"/>
    </xf>
    <xf numFmtId="0" fontId="21" fillId="15" borderId="15" xfId="3" applyFont="1" applyFill="1" applyBorder="1" applyAlignment="1" applyProtection="1">
      <alignment horizontal="left" vertical="center" wrapText="1"/>
    </xf>
    <xf numFmtId="0" fontId="21" fillId="15" borderId="0" xfId="3" applyFont="1" applyFill="1" applyBorder="1" applyAlignment="1" applyProtection="1">
      <alignment horizontal="left" vertical="center" wrapText="1"/>
    </xf>
    <xf numFmtId="0" fontId="21" fillId="15" borderId="16" xfId="3" applyFont="1" applyFill="1" applyBorder="1" applyAlignment="1" applyProtection="1">
      <alignment horizontal="left" vertical="center" wrapText="1"/>
    </xf>
    <xf numFmtId="0" fontId="7" fillId="0" borderId="28" xfId="21" applyFont="1" applyBorder="1" applyAlignment="1" applyProtection="1">
      <alignment horizontal="center"/>
    </xf>
    <xf numFmtId="0" fontId="7" fillId="0" borderId="1" xfId="21" applyFont="1" applyBorder="1" applyAlignment="1" applyProtection="1">
      <alignment horizontal="center"/>
    </xf>
    <xf numFmtId="0" fontId="5" fillId="0" borderId="62" xfId="21" applyFont="1" applyBorder="1" applyAlignment="1" applyProtection="1">
      <alignment vertical="center"/>
    </xf>
    <xf numFmtId="0" fontId="5" fillId="0" borderId="78" xfId="21" applyFont="1" applyBorder="1" applyAlignment="1" applyProtection="1">
      <alignment vertical="center"/>
    </xf>
    <xf numFmtId="0" fontId="5" fillId="0" borderId="64" xfId="21" applyFont="1" applyBorder="1" applyAlignment="1" applyProtection="1">
      <alignment vertical="center"/>
    </xf>
    <xf numFmtId="0" fontId="5" fillId="0" borderId="79" xfId="21" applyFont="1" applyBorder="1" applyAlignment="1" applyProtection="1">
      <alignment vertical="center"/>
    </xf>
    <xf numFmtId="0" fontId="5" fillId="0" borderId="163" xfId="21" applyFont="1" applyBorder="1" applyAlignment="1" applyProtection="1">
      <alignment vertical="center"/>
    </xf>
    <xf numFmtId="0" fontId="5" fillId="0" borderId="168" xfId="21" applyFont="1" applyBorder="1" applyAlignment="1" applyProtection="1">
      <alignment vertical="center"/>
    </xf>
    <xf numFmtId="0" fontId="5" fillId="0" borderId="80" xfId="21" applyFont="1" applyBorder="1" applyAlignment="1" applyProtection="1">
      <alignment vertical="center"/>
    </xf>
    <xf numFmtId="0" fontId="5" fillId="0" borderId="169" xfId="21" applyFont="1" applyBorder="1" applyAlignment="1" applyProtection="1">
      <alignment vertical="center"/>
    </xf>
    <xf numFmtId="14" fontId="9" fillId="16" borderId="10" xfId="14" applyNumberFormat="1" applyFont="1" applyFill="1" applyBorder="1" applyAlignment="1" applyProtection="1">
      <alignment horizontal="center" vertical="center"/>
    </xf>
    <xf numFmtId="14" fontId="9" fillId="16" borderId="11" xfId="14" applyNumberFormat="1" applyFont="1" applyFill="1" applyBorder="1" applyAlignment="1" applyProtection="1">
      <alignment horizontal="center" vertical="center"/>
    </xf>
    <xf numFmtId="0" fontId="9" fillId="16" borderId="164" xfId="14" applyFont="1" applyFill="1" applyBorder="1" applyAlignment="1" applyProtection="1">
      <alignment horizontal="center" vertical="center"/>
    </xf>
    <xf numFmtId="0" fontId="9" fillId="16" borderId="34" xfId="14" applyFont="1" applyFill="1" applyBorder="1" applyAlignment="1" applyProtection="1">
      <alignment horizontal="center" vertical="center"/>
    </xf>
    <xf numFmtId="0" fontId="4" fillId="5" borderId="23" xfId="3" applyBorder="1" applyAlignment="1">
      <alignment horizontal="left" vertical="center"/>
    </xf>
    <xf numFmtId="0" fontId="7" fillId="0" borderId="33" xfId="13" applyBorder="1" applyAlignment="1">
      <alignment horizontal="left" vertical="center" wrapText="1"/>
    </xf>
    <xf numFmtId="0" fontId="7" fillId="0" borderId="11" xfId="13" applyBorder="1" applyAlignment="1">
      <alignment horizontal="left" vertical="center" wrapText="1"/>
    </xf>
    <xf numFmtId="0" fontId="3" fillId="0" borderId="64" xfId="2" applyBorder="1" applyAlignment="1">
      <alignment horizontal="left" vertical="center" wrapText="1"/>
    </xf>
    <xf numFmtId="0" fontId="3" fillId="0" borderId="64" xfId="2" applyBorder="1" applyAlignment="1">
      <alignment horizontal="left" vertical="center"/>
    </xf>
    <xf numFmtId="0" fontId="3" fillId="0" borderId="79" xfId="2" applyBorder="1" applyAlignment="1">
      <alignment horizontal="left" vertical="center"/>
    </xf>
    <xf numFmtId="0" fontId="3" fillId="0" borderId="155" xfId="2" applyBorder="1" applyAlignment="1">
      <alignment horizontal="left" vertical="center"/>
    </xf>
    <xf numFmtId="0" fontId="3" fillId="0" borderId="62" xfId="2" applyBorder="1" applyAlignment="1">
      <alignment horizontal="left" vertical="center"/>
    </xf>
    <xf numFmtId="0" fontId="3" fillId="0" borderId="78" xfId="2" applyBorder="1" applyAlignment="1">
      <alignment horizontal="left" vertical="center"/>
    </xf>
    <xf numFmtId="0" fontId="5" fillId="0" borderId="81" xfId="2" applyFont="1" applyBorder="1" applyAlignment="1">
      <alignment horizontal="left"/>
    </xf>
    <xf numFmtId="0" fontId="5" fillId="0" borderId="166" xfId="2" applyFont="1" applyBorder="1" applyAlignment="1">
      <alignment horizontal="left"/>
    </xf>
    <xf numFmtId="0" fontId="3" fillId="0" borderId="163" xfId="2" applyBorder="1" applyAlignment="1">
      <alignment horizontal="left" vertical="center"/>
    </xf>
    <xf numFmtId="0" fontId="3" fillId="0" borderId="165" xfId="2" applyBorder="1" applyAlignment="1">
      <alignment horizontal="left" vertical="center"/>
    </xf>
    <xf numFmtId="0" fontId="4" fillId="5" borderId="22" xfId="3" applyFont="1" applyBorder="1" applyAlignment="1">
      <alignment horizontal="left" vertical="center"/>
    </xf>
    <xf numFmtId="0" fontId="4" fillId="5" borderId="24" xfId="3" applyFont="1" applyBorder="1" applyAlignment="1">
      <alignment horizontal="left" vertical="center"/>
    </xf>
    <xf numFmtId="0" fontId="15" fillId="0" borderId="75" xfId="0" applyFont="1" applyFill="1" applyBorder="1" applyAlignment="1">
      <alignment vertical="top" wrapText="1"/>
    </xf>
    <xf numFmtId="0" fontId="15" fillId="0" borderId="77" xfId="0" applyFont="1" applyFill="1" applyBorder="1" applyAlignment="1">
      <alignment vertical="top" wrapText="1"/>
    </xf>
    <xf numFmtId="0" fontId="15" fillId="0" borderId="76" xfId="0" applyFont="1" applyFill="1" applyBorder="1" applyAlignment="1">
      <alignment vertical="top" wrapText="1"/>
    </xf>
    <xf numFmtId="0" fontId="15" fillId="0" borderId="15" xfId="0" applyFont="1" applyFill="1" applyBorder="1" applyAlignment="1">
      <alignment vertical="top" wrapText="1"/>
    </xf>
    <xf numFmtId="0" fontId="15" fillId="0" borderId="0" xfId="0" applyFont="1" applyFill="1" applyBorder="1" applyAlignment="1">
      <alignment vertical="top" wrapText="1"/>
    </xf>
    <xf numFmtId="0" fontId="15" fillId="0" borderId="16" xfId="0" applyFont="1" applyFill="1" applyBorder="1" applyAlignment="1">
      <alignment vertical="top" wrapText="1"/>
    </xf>
    <xf numFmtId="0" fontId="15" fillId="0" borderId="17" xfId="0" applyFont="1" applyFill="1" applyBorder="1" applyAlignment="1">
      <alignment vertical="top" wrapText="1"/>
    </xf>
    <xf numFmtId="0" fontId="15" fillId="0" borderId="18" xfId="0" applyFont="1" applyFill="1" applyBorder="1" applyAlignment="1">
      <alignment vertical="top" wrapText="1"/>
    </xf>
    <xf numFmtId="0" fontId="15" fillId="0" borderId="19" xfId="0" applyFont="1" applyFill="1" applyBorder="1" applyAlignment="1">
      <alignment vertical="top" wrapText="1"/>
    </xf>
    <xf numFmtId="0" fontId="7" fillId="0" borderId="11" xfId="2" applyFont="1" applyFill="1" applyBorder="1" applyAlignment="1">
      <alignment horizontal="center"/>
    </xf>
    <xf numFmtId="0" fontId="10" fillId="17" borderId="12" xfId="14" applyFill="1" applyBorder="1" applyAlignment="1" applyProtection="1">
      <alignment horizontal="center" vertical="center"/>
      <protection locked="0"/>
    </xf>
    <xf numFmtId="0" fontId="10" fillId="17" borderId="13" xfId="14" applyFill="1" applyBorder="1" applyAlignment="1" applyProtection="1">
      <alignment horizontal="center" vertical="center"/>
      <protection locked="0"/>
    </xf>
    <xf numFmtId="0" fontId="10" fillId="17" borderId="40" xfId="14" applyFill="1" applyBorder="1" applyAlignment="1" applyProtection="1">
      <alignment horizontal="center" vertical="center"/>
      <protection locked="0"/>
    </xf>
    <xf numFmtId="0" fontId="10" fillId="17" borderId="36" xfId="14" applyFill="1" applyBorder="1" applyAlignment="1" applyProtection="1">
      <alignment horizontal="center" vertical="center"/>
      <protection locked="0"/>
    </xf>
    <xf numFmtId="0" fontId="6" fillId="0" borderId="61" xfId="2" applyFont="1" applyBorder="1" applyAlignment="1">
      <alignment horizontal="left"/>
    </xf>
    <xf numFmtId="0" fontId="6" fillId="0" borderId="63" xfId="2" applyFont="1" applyBorder="1" applyAlignment="1">
      <alignment horizontal="left"/>
    </xf>
    <xf numFmtId="0" fontId="6" fillId="0" borderId="60" xfId="2" applyFont="1" applyBorder="1" applyAlignment="1">
      <alignment horizontal="left"/>
    </xf>
    <xf numFmtId="0" fontId="6" fillId="0" borderId="65" xfId="2" applyFont="1" applyBorder="1" applyAlignment="1">
      <alignment horizontal="left"/>
    </xf>
    <xf numFmtId="0" fontId="5" fillId="0" borderId="60" xfId="2" applyNumberFormat="1" applyFont="1" applyBorder="1" applyAlignment="1">
      <alignment horizontal="left"/>
    </xf>
    <xf numFmtId="0" fontId="5" fillId="0" borderId="65" xfId="2" applyNumberFormat="1" applyFont="1" applyBorder="1" applyAlignment="1">
      <alignment horizontal="left"/>
    </xf>
    <xf numFmtId="0" fontId="6" fillId="0" borderId="60" xfId="2" applyFont="1" applyBorder="1" applyAlignment="1">
      <alignment horizontal="left" vertical="center" wrapText="1"/>
    </xf>
    <xf numFmtId="0" fontId="6" fillId="0" borderId="65" xfId="2" applyFont="1" applyBorder="1" applyAlignment="1">
      <alignment horizontal="left" vertical="center" wrapText="1"/>
    </xf>
    <xf numFmtId="14" fontId="5" fillId="0" borderId="70" xfId="2" applyNumberFormat="1" applyFont="1" applyBorder="1" applyAlignment="1">
      <alignment horizontal="left"/>
    </xf>
    <xf numFmtId="14" fontId="5" fillId="0" borderId="67" xfId="2" applyNumberFormat="1" applyFont="1" applyBorder="1" applyAlignment="1">
      <alignment horizontal="left"/>
    </xf>
    <xf numFmtId="0" fontId="7" fillId="0" borderId="91" xfId="2" applyFont="1" applyFill="1" applyBorder="1" applyAlignment="1">
      <alignment horizontal="center"/>
    </xf>
    <xf numFmtId="0" fontId="7" fillId="0" borderId="45" xfId="2" applyFont="1" applyFill="1" applyBorder="1" applyAlignment="1">
      <alignment horizontal="center"/>
    </xf>
    <xf numFmtId="0" fontId="21" fillId="5" borderId="22" xfId="3" applyFont="1" applyBorder="1" applyAlignment="1">
      <alignment horizontal="left" vertical="center" wrapText="1"/>
    </xf>
    <xf numFmtId="0" fontId="21" fillId="5" borderId="24" xfId="3" applyFont="1" applyBorder="1" applyAlignment="1">
      <alignment horizontal="left" vertical="center" wrapText="1"/>
    </xf>
    <xf numFmtId="0" fontId="20" fillId="0" borderId="0" xfId="0" applyFont="1" applyBorder="1" applyAlignment="1">
      <alignment horizontal="left" vertical="top" wrapText="1"/>
    </xf>
    <xf numFmtId="0" fontId="5" fillId="0" borderId="1" xfId="0" applyFont="1" applyBorder="1" applyAlignment="1">
      <alignment horizontal="left" vertical="center" wrapText="1"/>
    </xf>
    <xf numFmtId="0" fontId="5" fillId="0" borderId="31" xfId="0" applyFont="1" applyBorder="1" applyAlignment="1">
      <alignment horizontal="left" vertical="center" wrapText="1"/>
    </xf>
    <xf numFmtId="0" fontId="5" fillId="0" borderId="38" xfId="0" applyFont="1" applyBorder="1" applyAlignment="1">
      <alignment horizontal="left" vertical="center" wrapText="1"/>
    </xf>
    <xf numFmtId="0" fontId="5" fillId="0" borderId="35" xfId="0" applyFont="1" applyBorder="1" applyAlignment="1">
      <alignment horizontal="left" vertical="center" wrapText="1"/>
    </xf>
    <xf numFmtId="0" fontId="5" fillId="0" borderId="41" xfId="0" applyFont="1" applyBorder="1" applyAlignment="1">
      <alignment horizontal="left"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33"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21" fillId="5" borderId="23" xfId="3" applyFont="1" applyBorder="1" applyAlignment="1">
      <alignment horizontal="left" vertical="center" wrapText="1"/>
    </xf>
    <xf numFmtId="0" fontId="21" fillId="5" borderId="22" xfId="3" applyFont="1" applyBorder="1" applyAlignment="1">
      <alignment horizontal="left" vertical="center"/>
    </xf>
    <xf numFmtId="0" fontId="21" fillId="5" borderId="24" xfId="3" applyFont="1" applyBorder="1" applyAlignment="1">
      <alignment horizontal="left" vertical="center"/>
    </xf>
    <xf numFmtId="0" fontId="5" fillId="0" borderId="1" xfId="0" applyFont="1" applyBorder="1" applyAlignment="1">
      <alignment horizontal="center" vertical="center" wrapText="1"/>
    </xf>
    <xf numFmtId="0" fontId="5" fillId="17" borderId="1" xfId="1" applyFont="1" applyFill="1" applyBorder="1" applyAlignment="1" applyProtection="1">
      <alignment horizontal="left" vertical="top" wrapText="1"/>
      <protection locked="0"/>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1" fillId="5" borderId="23" xfId="3" applyFont="1" applyBorder="1" applyAlignment="1">
      <alignment horizontal="left" vertical="center"/>
    </xf>
    <xf numFmtId="0" fontId="27" fillId="0" borderId="0" xfId="18" applyFont="1" applyAlignment="1" applyProtection="1">
      <alignment horizontal="left"/>
      <protection locked="0"/>
    </xf>
    <xf numFmtId="0" fontId="28" fillId="0" borderId="47" xfId="0" applyFont="1" applyBorder="1" applyAlignment="1">
      <alignment horizontal="left" wrapText="1"/>
    </xf>
    <xf numFmtId="0" fontId="28" fillId="0" borderId="48" xfId="0" applyFont="1" applyBorder="1" applyAlignment="1">
      <alignment horizontal="left" wrapText="1"/>
    </xf>
    <xf numFmtId="0" fontId="28" fillId="0" borderId="49" xfId="0" applyFont="1" applyBorder="1" applyAlignment="1">
      <alignment horizontal="left"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28" fillId="0" borderId="52" xfId="0" applyFont="1" applyBorder="1" applyAlignment="1">
      <alignment horizontal="left" vertical="center" wrapText="1"/>
    </xf>
    <xf numFmtId="0" fontId="28" fillId="0" borderId="53" xfId="0" applyFont="1" applyBorder="1" applyAlignment="1">
      <alignment horizontal="left" wrapText="1"/>
    </xf>
    <xf numFmtId="0" fontId="28" fillId="0" borderId="54" xfId="0" applyFont="1" applyBorder="1" applyAlignment="1">
      <alignment horizontal="left" wrapText="1"/>
    </xf>
    <xf numFmtId="0" fontId="28" fillId="0" borderId="55" xfId="0" applyFont="1" applyBorder="1" applyAlignment="1">
      <alignment horizontal="left" wrapText="1"/>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4" xfId="0" applyFont="1" applyBorder="1" applyAlignment="1">
      <alignment horizontal="left"/>
    </xf>
    <xf numFmtId="0" fontId="5" fillId="0" borderId="45" xfId="0" applyFont="1" applyBorder="1" applyAlignment="1">
      <alignment horizontal="left"/>
    </xf>
    <xf numFmtId="0" fontId="5" fillId="0" borderId="20" xfId="0" applyFont="1" applyBorder="1" applyAlignment="1">
      <alignment horizontal="left"/>
    </xf>
    <xf numFmtId="0" fontId="5" fillId="0" borderId="13" xfId="0" applyFont="1" applyBorder="1" applyAlignment="1">
      <alignment horizontal="left"/>
    </xf>
    <xf numFmtId="0" fontId="5" fillId="0" borderId="39" xfId="0" applyFont="1" applyBorder="1" applyAlignment="1">
      <alignment horizontal="left"/>
    </xf>
    <xf numFmtId="0" fontId="5" fillId="0" borderId="36" xfId="0" applyFont="1" applyBorder="1" applyAlignment="1">
      <alignment horizontal="left"/>
    </xf>
    <xf numFmtId="0" fontId="5" fillId="0" borderId="15" xfId="0" applyFont="1" applyFill="1" applyBorder="1" applyAlignment="1">
      <alignment horizontal="left"/>
    </xf>
    <xf numFmtId="0" fontId="5" fillId="0" borderId="0" xfId="0" applyFont="1" applyFill="1" applyBorder="1" applyAlignment="1">
      <alignment horizontal="left"/>
    </xf>
    <xf numFmtId="0" fontId="5" fillId="0" borderId="16" xfId="0" applyFont="1" applyFill="1" applyBorder="1" applyAlignment="1">
      <alignment horizontal="left"/>
    </xf>
    <xf numFmtId="0" fontId="5" fillId="0" borderId="20" xfId="0" applyFont="1" applyBorder="1" applyAlignment="1">
      <alignment horizontal="left" vertical="center"/>
    </xf>
    <xf numFmtId="0" fontId="5" fillId="0" borderId="13" xfId="0" applyFont="1" applyBorder="1" applyAlignment="1">
      <alignment horizontal="left" vertical="center"/>
    </xf>
    <xf numFmtId="0" fontId="29" fillId="0" borderId="53" xfId="0" applyFont="1" applyFill="1" applyBorder="1" applyAlignment="1">
      <alignment horizontal="left" wrapText="1"/>
    </xf>
    <xf numFmtId="0" fontId="29" fillId="0" borderId="54" xfId="0" applyFont="1" applyFill="1" applyBorder="1" applyAlignment="1">
      <alignment horizontal="left" wrapText="1"/>
    </xf>
    <xf numFmtId="0" fontId="29" fillId="0" borderId="55" xfId="0" applyFont="1" applyFill="1" applyBorder="1" applyAlignment="1">
      <alignment horizontal="left" wrapText="1"/>
    </xf>
    <xf numFmtId="0" fontId="5" fillId="0" borderId="15" xfId="0" applyFont="1" applyFill="1" applyBorder="1" applyAlignment="1">
      <alignment horizontal="left" wrapText="1"/>
    </xf>
    <xf numFmtId="0" fontId="5" fillId="0" borderId="0" xfId="0" applyFont="1" applyFill="1" applyBorder="1" applyAlignment="1">
      <alignment horizontal="left" wrapText="1"/>
    </xf>
    <xf numFmtId="0" fontId="5" fillId="0" borderId="16" xfId="0" applyFont="1" applyFill="1" applyBorder="1" applyAlignment="1">
      <alignment horizontal="left" wrapText="1"/>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17" borderId="26" xfId="0" applyFont="1" applyFill="1" applyBorder="1" applyAlignment="1" applyProtection="1">
      <alignment horizontal="left" vertical="top"/>
      <protection locked="0"/>
    </xf>
    <xf numFmtId="0" fontId="5" fillId="17" borderId="27" xfId="0" applyFont="1" applyFill="1" applyBorder="1" applyAlignment="1" applyProtection="1">
      <alignment horizontal="left" vertical="top"/>
      <protection locked="0"/>
    </xf>
    <xf numFmtId="0" fontId="5" fillId="17" borderId="1" xfId="0" applyFont="1" applyFill="1" applyBorder="1" applyAlignment="1" applyProtection="1">
      <alignment horizontal="left" vertical="top"/>
      <protection locked="0"/>
    </xf>
    <xf numFmtId="0" fontId="5" fillId="17" borderId="29" xfId="0" applyFont="1" applyFill="1" applyBorder="1" applyAlignment="1" applyProtection="1">
      <alignment horizontal="left" vertical="top"/>
      <protection locked="0"/>
    </xf>
    <xf numFmtId="0" fontId="5" fillId="17" borderId="31" xfId="0" applyFont="1" applyFill="1" applyBorder="1" applyAlignment="1" applyProtection="1">
      <alignment horizontal="left" vertical="top"/>
      <protection locked="0"/>
    </xf>
    <xf numFmtId="0" fontId="5" fillId="17" borderId="32" xfId="0" applyFont="1" applyFill="1" applyBorder="1" applyAlignment="1" applyProtection="1">
      <alignment horizontal="left" vertical="top"/>
      <protection locked="0"/>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27" fillId="0" borderId="92" xfId="18" applyFont="1" applyBorder="1" applyAlignment="1" applyProtection="1">
      <alignment horizontal="left"/>
      <protection locked="0"/>
    </xf>
    <xf numFmtId="0" fontId="15" fillId="0" borderId="130" xfId="0" applyFont="1" applyFill="1" applyBorder="1" applyAlignment="1">
      <alignment horizontal="left" vertical="top" wrapText="1"/>
    </xf>
    <xf numFmtId="0" fontId="15" fillId="0" borderId="123" xfId="0" applyFont="1" applyFill="1" applyBorder="1" applyAlignment="1">
      <alignment horizontal="left" vertical="top" wrapText="1"/>
    </xf>
    <xf numFmtId="0" fontId="15" fillId="0" borderId="131" xfId="0" applyFont="1" applyFill="1" applyBorder="1" applyAlignment="1">
      <alignment horizontal="left" vertical="top" wrapText="1"/>
    </xf>
    <xf numFmtId="0" fontId="5" fillId="0" borderId="127" xfId="0" applyFont="1" applyBorder="1" applyAlignment="1">
      <alignment horizontal="left" vertical="top" wrapText="1"/>
    </xf>
    <xf numFmtId="0" fontId="5" fillId="0" borderId="128" xfId="0" applyFont="1" applyBorder="1" applyAlignment="1">
      <alignment horizontal="left" vertical="top" wrapText="1"/>
    </xf>
    <xf numFmtId="0" fontId="5" fillId="0" borderId="129" xfId="0" applyFont="1" applyBorder="1" applyAlignment="1">
      <alignment horizontal="left" vertical="top" wrapText="1"/>
    </xf>
    <xf numFmtId="14" fontId="5" fillId="0" borderId="58" xfId="2" applyNumberFormat="1" applyFont="1" applyBorder="1" applyAlignment="1">
      <alignment horizontal="left" vertical="center"/>
    </xf>
    <xf numFmtId="14" fontId="5" fillId="0" borderId="135" xfId="2" applyNumberFormat="1" applyFont="1" applyBorder="1" applyAlignment="1">
      <alignment horizontal="left" vertical="center"/>
    </xf>
    <xf numFmtId="14" fontId="5" fillId="0" borderId="57" xfId="2" applyNumberFormat="1" applyFont="1" applyBorder="1" applyAlignment="1">
      <alignment horizontal="left" vertical="center"/>
    </xf>
    <xf numFmtId="14" fontId="5" fillId="0" borderId="176" xfId="2" applyNumberFormat="1" applyFont="1" applyBorder="1" applyAlignment="1">
      <alignment horizontal="left" vertical="center"/>
    </xf>
    <xf numFmtId="14" fontId="5" fillId="0" borderId="158" xfId="2" applyNumberFormat="1" applyFont="1" applyBorder="1" applyAlignment="1">
      <alignment horizontal="left" vertical="center"/>
    </xf>
    <xf numFmtId="14" fontId="5" fillId="0" borderId="159" xfId="2" applyNumberFormat="1" applyFont="1" applyBorder="1" applyAlignment="1">
      <alignment horizontal="left" vertical="center"/>
    </xf>
    <xf numFmtId="0" fontId="7" fillId="18" borderId="23" xfId="0" applyFont="1" applyFill="1" applyBorder="1" applyAlignment="1">
      <alignment horizontal="left"/>
    </xf>
    <xf numFmtId="0" fontId="5" fillId="13" borderId="162" xfId="0" applyFont="1" applyFill="1" applyBorder="1" applyAlignment="1">
      <alignment horizontal="left" vertical="center"/>
    </xf>
    <xf numFmtId="0" fontId="5" fillId="13" borderId="172" xfId="0" applyFont="1" applyFill="1" applyBorder="1" applyAlignment="1">
      <alignment horizontal="left" vertical="center"/>
    </xf>
    <xf numFmtId="14" fontId="5" fillId="0" borderId="152" xfId="2" applyNumberFormat="1" applyFont="1" applyBorder="1" applyAlignment="1">
      <alignment horizontal="left" vertical="center"/>
    </xf>
    <xf numFmtId="14" fontId="5" fillId="0" borderId="153" xfId="2" applyNumberFormat="1" applyFont="1" applyBorder="1" applyAlignment="1">
      <alignment horizontal="left" vertical="center"/>
    </xf>
    <xf numFmtId="14" fontId="5" fillId="0" borderId="105" xfId="2" applyNumberFormat="1" applyFont="1" applyBorder="1" applyAlignment="1">
      <alignment horizontal="left" vertical="center"/>
    </xf>
    <xf numFmtId="0" fontId="21" fillId="5" borderId="147" xfId="3" applyFont="1" applyBorder="1" applyAlignment="1">
      <alignment horizontal="left" vertical="center"/>
    </xf>
    <xf numFmtId="0" fontId="21" fillId="5" borderId="148" xfId="3" applyFont="1" applyBorder="1" applyAlignment="1">
      <alignment horizontal="left" vertical="center"/>
    </xf>
    <xf numFmtId="0" fontId="7" fillId="0" borderId="122" xfId="0" applyFont="1" applyBorder="1" applyAlignment="1">
      <alignment horizontal="center" vertical="center"/>
    </xf>
    <xf numFmtId="14" fontId="5" fillId="0" borderId="106" xfId="2" applyNumberFormat="1" applyFont="1" applyBorder="1" applyAlignment="1">
      <alignment horizontal="left" vertical="center"/>
    </xf>
    <xf numFmtId="14" fontId="5" fillId="0" borderId="143" xfId="2" applyNumberFormat="1" applyFont="1" applyBorder="1" applyAlignment="1">
      <alignment horizontal="left" vertical="center"/>
    </xf>
    <xf numFmtId="14" fontId="5" fillId="0" borderId="154" xfId="2" applyNumberFormat="1" applyFont="1" applyBorder="1" applyAlignment="1">
      <alignment horizontal="left" vertical="center"/>
    </xf>
    <xf numFmtId="14" fontId="5" fillId="0" borderId="82" xfId="2" applyNumberFormat="1" applyFont="1" applyBorder="1" applyAlignment="1">
      <alignment horizontal="left" vertical="center"/>
    </xf>
    <xf numFmtId="14" fontId="5" fillId="0" borderId="174" xfId="2" applyNumberFormat="1" applyFont="1" applyBorder="1" applyAlignment="1">
      <alignment horizontal="left" vertical="center"/>
    </xf>
    <xf numFmtId="0" fontId="5" fillId="17" borderId="56" xfId="0" applyFont="1" applyFill="1" applyBorder="1" applyAlignment="1" applyProtection="1">
      <alignment horizontal="left" vertical="top"/>
      <protection locked="0"/>
    </xf>
    <xf numFmtId="0" fontId="5" fillId="17" borderId="3" xfId="0" applyFont="1" applyFill="1" applyBorder="1" applyAlignment="1" applyProtection="1">
      <alignment horizontal="left" vertical="top"/>
      <protection locked="0"/>
    </xf>
    <xf numFmtId="0" fontId="5" fillId="17" borderId="74" xfId="0" applyFont="1" applyFill="1" applyBorder="1" applyAlignment="1" applyProtection="1">
      <alignment horizontal="left" vertical="top"/>
      <protection locked="0"/>
    </xf>
    <xf numFmtId="0" fontId="5" fillId="17" borderId="15" xfId="0" applyFont="1" applyFill="1" applyBorder="1" applyAlignment="1" applyProtection="1">
      <alignment horizontal="left" vertical="top"/>
      <protection locked="0"/>
    </xf>
    <xf numFmtId="0" fontId="5" fillId="17" borderId="0" xfId="0" applyFont="1" applyFill="1" applyBorder="1" applyAlignment="1" applyProtection="1">
      <alignment horizontal="left" vertical="top"/>
      <protection locked="0"/>
    </xf>
    <xf numFmtId="0" fontId="5" fillId="17" borderId="16" xfId="0" applyFont="1" applyFill="1" applyBorder="1" applyAlignment="1" applyProtection="1">
      <alignment horizontal="left" vertical="top"/>
      <protection locked="0"/>
    </xf>
    <xf numFmtId="0" fontId="5" fillId="17" borderId="37" xfId="0" applyFont="1" applyFill="1" applyBorder="1" applyAlignment="1" applyProtection="1">
      <alignment horizontal="left" vertical="top"/>
      <protection locked="0"/>
    </xf>
    <xf numFmtId="0" fontId="5" fillId="17" borderId="8" xfId="0" applyFont="1" applyFill="1" applyBorder="1" applyAlignment="1" applyProtection="1">
      <alignment horizontal="left" vertical="top"/>
      <protection locked="0"/>
    </xf>
    <xf numFmtId="0" fontId="5" fillId="17" borderId="46" xfId="0" applyFont="1" applyFill="1" applyBorder="1" applyAlignment="1" applyProtection="1">
      <alignment horizontal="left" vertical="top"/>
      <protection locked="0"/>
    </xf>
    <xf numFmtId="0" fontId="5" fillId="17" borderId="17" xfId="0" applyFont="1" applyFill="1" applyBorder="1" applyAlignment="1" applyProtection="1">
      <alignment horizontal="left" vertical="top"/>
      <protection locked="0"/>
    </xf>
    <xf numFmtId="0" fontId="5" fillId="17" borderId="18" xfId="0" applyFont="1" applyFill="1" applyBorder="1" applyAlignment="1" applyProtection="1">
      <alignment horizontal="left" vertical="top"/>
      <protection locked="0"/>
    </xf>
    <xf numFmtId="0" fontId="5" fillId="17" borderId="19" xfId="0" applyFont="1" applyFill="1" applyBorder="1" applyAlignment="1" applyProtection="1">
      <alignment horizontal="left" vertical="top"/>
      <protection locked="0"/>
    </xf>
    <xf numFmtId="0" fontId="21" fillId="5" borderId="22" xfId="3" applyFont="1" applyBorder="1" applyAlignment="1">
      <alignment horizontal="left" vertical="top"/>
    </xf>
    <xf numFmtId="0" fontId="21" fillId="5" borderId="23" xfId="3" applyFont="1" applyBorder="1" applyAlignment="1">
      <alignment horizontal="left" vertical="top"/>
    </xf>
    <xf numFmtId="0" fontId="21" fillId="5" borderId="24" xfId="3" applyFont="1" applyBorder="1" applyAlignment="1">
      <alignment horizontal="left" vertical="top"/>
    </xf>
    <xf numFmtId="0" fontId="5" fillId="17" borderId="75" xfId="1" applyFont="1" applyFill="1" applyBorder="1" applyAlignment="1" applyProtection="1">
      <alignment horizontal="center"/>
      <protection locked="0"/>
    </xf>
    <xf numFmtId="0" fontId="5" fillId="17" borderId="77" xfId="1" applyFont="1" applyFill="1" applyBorder="1" applyAlignment="1" applyProtection="1">
      <alignment horizontal="center"/>
      <protection locked="0"/>
    </xf>
    <xf numFmtId="0" fontId="5" fillId="17" borderId="76" xfId="1" applyFont="1" applyFill="1" applyBorder="1" applyAlignment="1" applyProtection="1">
      <alignment horizontal="center"/>
      <protection locked="0"/>
    </xf>
    <xf numFmtId="0" fontId="5" fillId="17" borderId="15" xfId="1" applyFont="1" applyFill="1" applyBorder="1" applyAlignment="1" applyProtection="1">
      <alignment horizontal="center"/>
      <protection locked="0"/>
    </xf>
    <xf numFmtId="0" fontId="5" fillId="17" borderId="0" xfId="1" applyFont="1" applyFill="1" applyBorder="1" applyAlignment="1" applyProtection="1">
      <alignment horizontal="center"/>
      <protection locked="0"/>
    </xf>
    <xf numFmtId="0" fontId="5" fillId="17" borderId="16" xfId="1" applyFont="1" applyFill="1" applyBorder="1" applyAlignment="1" applyProtection="1">
      <alignment horizontal="center"/>
      <protection locked="0"/>
    </xf>
    <xf numFmtId="0" fontId="5" fillId="17" borderId="17" xfId="1" applyFont="1" applyFill="1" applyBorder="1" applyAlignment="1" applyProtection="1">
      <alignment horizontal="center"/>
      <protection locked="0"/>
    </xf>
    <xf numFmtId="0" fontId="5" fillId="17" borderId="18" xfId="1" applyFont="1" applyFill="1" applyBorder="1" applyAlignment="1" applyProtection="1">
      <alignment horizontal="center"/>
      <protection locked="0"/>
    </xf>
    <xf numFmtId="0" fontId="5" fillId="17" borderId="19" xfId="1" applyFont="1" applyFill="1" applyBorder="1" applyAlignment="1" applyProtection="1">
      <alignment horizontal="center"/>
      <protection locked="0"/>
    </xf>
    <xf numFmtId="0" fontId="5" fillId="17" borderId="75" xfId="1" applyFont="1" applyFill="1" applyBorder="1" applyAlignment="1" applyProtection="1">
      <alignment horizontal="center" vertical="center"/>
      <protection locked="0"/>
    </xf>
    <xf numFmtId="0" fontId="5" fillId="17" borderId="76" xfId="1" applyFont="1" applyFill="1" applyBorder="1" applyAlignment="1" applyProtection="1">
      <alignment horizontal="center" vertical="center"/>
      <protection locked="0"/>
    </xf>
    <xf numFmtId="0" fontId="5" fillId="17" borderId="15" xfId="1" applyFont="1" applyFill="1" applyBorder="1" applyAlignment="1" applyProtection="1">
      <alignment horizontal="center" vertical="center"/>
      <protection locked="0"/>
    </xf>
    <xf numFmtId="0" fontId="5" fillId="17" borderId="16" xfId="1" applyFont="1" applyFill="1" applyBorder="1" applyAlignment="1" applyProtection="1">
      <alignment horizontal="center" vertical="center"/>
      <protection locked="0"/>
    </xf>
    <xf numFmtId="0" fontId="5" fillId="17" borderId="17" xfId="1" applyFont="1" applyFill="1" applyBorder="1" applyAlignment="1" applyProtection="1">
      <alignment horizontal="center" vertical="center"/>
      <protection locked="0"/>
    </xf>
    <xf numFmtId="0" fontId="5" fillId="17" borderId="19" xfId="1" applyFont="1" applyFill="1" applyBorder="1" applyAlignment="1" applyProtection="1">
      <alignment horizontal="center" vertical="center"/>
      <protection locked="0"/>
    </xf>
    <xf numFmtId="0" fontId="5" fillId="0" borderId="20" xfId="21" applyFont="1" applyBorder="1" applyAlignment="1" applyProtection="1">
      <alignment horizontal="left"/>
    </xf>
    <xf numFmtId="0" fontId="5" fillId="0" borderId="13" xfId="21" applyFont="1" applyBorder="1" applyAlignment="1" applyProtection="1">
      <alignment horizontal="left"/>
    </xf>
    <xf numFmtId="0" fontId="5" fillId="0" borderId="39" xfId="21" applyFont="1" applyBorder="1" applyAlignment="1" applyProtection="1">
      <alignment horizontal="left"/>
    </xf>
    <xf numFmtId="0" fontId="5" fillId="0" borderId="36" xfId="21" applyFont="1" applyBorder="1" applyAlignment="1" applyProtection="1">
      <alignment horizontal="left"/>
    </xf>
    <xf numFmtId="0" fontId="21" fillId="5" borderId="22" xfId="3" applyFont="1" applyBorder="1" applyAlignment="1" applyProtection="1">
      <alignment horizontal="left" vertical="center"/>
    </xf>
    <xf numFmtId="0" fontId="21" fillId="5" borderId="23" xfId="3" applyFont="1" applyBorder="1" applyAlignment="1" applyProtection="1">
      <alignment horizontal="left" vertical="center"/>
    </xf>
    <xf numFmtId="0" fontId="21" fillId="5" borderId="24" xfId="3" applyFont="1" applyBorder="1" applyAlignment="1" applyProtection="1">
      <alignment horizontal="left" vertical="center"/>
    </xf>
    <xf numFmtId="0" fontId="15" fillId="15" borderId="33" xfId="3" applyFont="1" applyFill="1" applyBorder="1" applyAlignment="1" applyProtection="1">
      <alignment horizontal="left" vertical="center" wrapText="1"/>
    </xf>
    <xf numFmtId="0" fontId="15" fillId="15" borderId="11" xfId="3" applyFont="1" applyFill="1" applyBorder="1" applyAlignment="1" applyProtection="1">
      <alignment horizontal="left" vertical="center" wrapText="1"/>
    </xf>
    <xf numFmtId="0" fontId="15" fillId="15" borderId="34" xfId="3" applyFont="1" applyFill="1" applyBorder="1" applyAlignment="1" applyProtection="1">
      <alignment horizontal="left" vertical="center" wrapText="1"/>
    </xf>
    <xf numFmtId="0" fontId="15" fillId="15" borderId="28" xfId="3" applyFont="1" applyFill="1" applyBorder="1" applyAlignment="1" applyProtection="1">
      <alignment horizontal="left" vertical="center" wrapText="1"/>
    </xf>
    <xf numFmtId="0" fontId="15" fillId="15" borderId="1" xfId="3" applyFont="1" applyFill="1" applyBorder="1" applyAlignment="1" applyProtection="1">
      <alignment horizontal="left" vertical="center" wrapText="1"/>
    </xf>
    <xf numFmtId="0" fontId="15" fillId="15" borderId="29" xfId="3" applyFont="1" applyFill="1" applyBorder="1" applyAlignment="1" applyProtection="1">
      <alignment horizontal="left" vertical="center" wrapText="1"/>
    </xf>
    <xf numFmtId="0" fontId="7" fillId="0" borderId="20" xfId="21" applyFont="1" applyBorder="1" applyAlignment="1" applyProtection="1">
      <alignment horizontal="center"/>
    </xf>
    <xf numFmtId="0" fontId="7" fillId="0" borderId="13" xfId="21" applyFont="1" applyBorder="1" applyAlignment="1" applyProtection="1">
      <alignment horizont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39" xfId="0" applyFont="1" applyBorder="1" applyAlignment="1">
      <alignment horizontal="center" vertical="center" wrapText="1"/>
    </xf>
    <xf numFmtId="0" fontId="5" fillId="0" borderId="3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3" xfId="0" applyFont="1" applyBorder="1" applyAlignment="1">
      <alignment horizontal="center" vertical="center" wrapText="1"/>
    </xf>
    <xf numFmtId="0" fontId="21" fillId="5" borderId="68" xfId="3" applyFont="1" applyBorder="1" applyAlignment="1">
      <alignment horizontal="left" vertical="center"/>
    </xf>
    <xf numFmtId="0" fontId="21" fillId="5" borderId="69" xfId="3" applyFont="1" applyBorder="1" applyAlignment="1">
      <alignment horizontal="left" vertical="center"/>
    </xf>
    <xf numFmtId="0" fontId="5" fillId="0" borderId="66" xfId="0" applyFont="1" applyBorder="1" applyAlignment="1">
      <alignment horizontal="left" vertical="top"/>
    </xf>
    <xf numFmtId="0" fontId="5" fillId="0" borderId="70" xfId="0" applyFont="1" applyBorder="1" applyAlignment="1">
      <alignment horizontal="left" vertical="top"/>
    </xf>
    <xf numFmtId="0" fontId="5" fillId="0" borderId="64" xfId="0" applyFont="1" applyBorder="1" applyAlignment="1">
      <alignment horizontal="left" vertical="top"/>
    </xf>
    <xf numFmtId="0" fontId="5" fillId="0" borderId="60" xfId="0" applyFont="1" applyBorder="1" applyAlignment="1">
      <alignment horizontal="left" vertical="top"/>
    </xf>
    <xf numFmtId="0" fontId="7" fillId="0" borderId="33" xfId="0" applyFont="1" applyBorder="1" applyAlignment="1">
      <alignment horizontal="left"/>
    </xf>
    <xf numFmtId="0" fontId="7" fillId="0" borderId="11" xfId="0" applyFont="1" applyBorder="1" applyAlignment="1">
      <alignment horizontal="left"/>
    </xf>
    <xf numFmtId="0" fontId="5" fillId="0" borderId="62" xfId="0" applyFont="1" applyBorder="1" applyAlignment="1">
      <alignment horizontal="left" vertical="top"/>
    </xf>
    <xf numFmtId="0" fontId="5" fillId="0" borderId="61" xfId="0" applyFont="1" applyBorder="1" applyAlignment="1">
      <alignment horizontal="left" vertical="top"/>
    </xf>
    <xf numFmtId="169" fontId="5" fillId="0" borderId="65" xfId="2" applyNumberFormat="1" applyFont="1" applyBorder="1" applyAlignment="1">
      <alignment horizontal="left"/>
    </xf>
    <xf numFmtId="169" fontId="5" fillId="0" borderId="72" xfId="19" applyNumberFormat="1" applyFont="1" applyBorder="1" applyAlignment="1">
      <alignment horizontal="left"/>
    </xf>
    <xf numFmtId="169" fontId="6" fillId="0" borderId="65" xfId="19" applyNumberFormat="1" applyFont="1" applyBorder="1" applyAlignment="1">
      <alignment horizontal="left"/>
    </xf>
    <xf numFmtId="169" fontId="5" fillId="0" borderId="72" xfId="2" applyNumberFormat="1" applyFont="1" applyBorder="1" applyAlignment="1">
      <alignment horizontal="left"/>
    </xf>
    <xf numFmtId="169" fontId="5" fillId="0" borderId="79" xfId="2" applyNumberFormat="1" applyFont="1" applyBorder="1" applyAlignment="1">
      <alignment horizontal="left"/>
    </xf>
    <xf numFmtId="169" fontId="5" fillId="0" borderId="84" xfId="2" applyNumberFormat="1" applyFont="1" applyBorder="1" applyAlignment="1">
      <alignment horizontal="left"/>
    </xf>
    <xf numFmtId="169" fontId="5" fillId="0" borderId="65" xfId="2" applyNumberFormat="1" applyFont="1" applyBorder="1" applyAlignment="1">
      <alignment horizontal="left" vertical="center" wrapText="1"/>
    </xf>
    <xf numFmtId="169" fontId="5" fillId="0" borderId="60" xfId="2" applyNumberFormat="1" applyFont="1" applyBorder="1" applyAlignment="1">
      <alignment horizontal="left"/>
    </xf>
    <xf numFmtId="169" fontId="5" fillId="0" borderId="65" xfId="2" applyNumberFormat="1" applyFont="1" applyBorder="1" applyAlignment="1">
      <alignment horizontal="left"/>
    </xf>
  </cellXfs>
  <cellStyles count="26">
    <cellStyle name="20% - Accent1" xfId="1" builtinId="30"/>
    <cellStyle name="40% - Accent1" xfId="23" builtinId="31"/>
    <cellStyle name="60% - Accent1 2" xfId="15"/>
    <cellStyle name="60% - Accent2" xfId="24" builtinId="36"/>
    <cellStyle name="Auto Populated Cells" xfId="4"/>
    <cellStyle name="Calculation 2" xfId="5"/>
    <cellStyle name="Conditional Cell" xfId="6"/>
    <cellStyle name="Explanatory Text 2" xfId="7"/>
    <cellStyle name="Explanatory Text 3" xfId="17"/>
    <cellStyle name="Fixed Values" xfId="8"/>
    <cellStyle name="Heading 4 2" xfId="3"/>
    <cellStyle name="Hyperlink" xfId="18" builtinId="8"/>
    <cellStyle name="Hyperlink 2" xfId="20"/>
    <cellStyle name="Hyperlink 3" xfId="25"/>
    <cellStyle name="Input 2" xfId="9"/>
    <cellStyle name="Input 3" xfId="14"/>
    <cellStyle name="Neutral 2" xfId="16"/>
    <cellStyle name="Normal" xfId="0" builtinId="0"/>
    <cellStyle name="Normal 2" xfId="2"/>
    <cellStyle name="Normal 2 2" xfId="21"/>
    <cellStyle name="Normal 3" xfId="22"/>
    <cellStyle name="Normal 4" xfId="19"/>
    <cellStyle name="Output 2" xfId="10"/>
    <cellStyle name="Revision Needed" xfId="11"/>
    <cellStyle name="Tab Header" xfId="12"/>
    <cellStyle name="Table Header" xfId="13"/>
  </cellStyles>
  <dxfs count="0"/>
  <tableStyles count="0" defaultTableStyle="TableStyleMedium9" defaultPivotStyle="PivotStyleLight16"/>
  <colors>
    <mruColors>
      <color rgb="FF800000"/>
      <color rgb="FF0000FF"/>
      <color rgb="FFFF5050"/>
      <color rgb="FF99CCFF"/>
      <color rgb="FFFF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16</xdr:row>
          <xdr:rowOff>9525</xdr:rowOff>
        </xdr:from>
        <xdr:to>
          <xdr:col>4</xdr:col>
          <xdr:colOff>209550</xdr:colOff>
          <xdr:row>19</xdr:row>
          <xdr:rowOff>57150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9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76200</xdr:rowOff>
        </xdr:from>
        <xdr:to>
          <xdr:col>3</xdr:col>
          <xdr:colOff>1676400</xdr:colOff>
          <xdr:row>24</xdr:row>
          <xdr:rowOff>85725</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900-00000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SID=4223fc25b20ffbf1b3f668e4ea567359&amp;mc=true&amp;node=pt10.3.430&amp;rgn=div5"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cfr.gov/cgi-bin/text-idx?SID=4223fc25b20ffbf1b3f668e4ea567359&amp;mc=true&amp;node=pt10.3.430&amp;rgn=div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abSelected="1" zoomScale="80" zoomScaleNormal="80" workbookViewId="0">
      <selection activeCell="C11" sqref="C11:D11"/>
    </sheetView>
  </sheetViews>
  <sheetFormatPr defaultRowHeight="16.5" x14ac:dyDescent="0.3"/>
  <cols>
    <col min="1" max="1" width="2" style="9" customWidth="1"/>
    <col min="2" max="2" width="3.7109375" style="9" customWidth="1"/>
    <col min="3" max="3" width="37" style="9" customWidth="1"/>
    <col min="4" max="4" width="120.140625" style="9" customWidth="1"/>
    <col min="5" max="5" width="3.85546875" style="9" customWidth="1"/>
    <col min="6" max="6" width="3" style="9" customWidth="1"/>
    <col min="7" max="7" width="25.7109375" style="9" customWidth="1"/>
    <col min="8" max="8" width="2.28515625" style="9" customWidth="1"/>
    <col min="9" max="9" width="9.140625" style="9"/>
    <col min="10" max="10" width="22.42578125" style="9" bestFit="1" customWidth="1"/>
    <col min="11" max="16384" width="9.140625" style="9"/>
  </cols>
  <sheetData>
    <row r="1" spans="3:8" ht="17.25" thickBot="1" x14ac:dyDescent="0.35">
      <c r="F1" s="273"/>
    </row>
    <row r="2" spans="3:8" ht="18" thickBot="1" x14ac:dyDescent="0.35">
      <c r="C2" s="472" t="str">
        <f>'Version Control'!$B$2</f>
        <v>Title Block</v>
      </c>
      <c r="D2" s="473"/>
      <c r="F2" s="273"/>
    </row>
    <row r="3" spans="3:8" s="7" customFormat="1" x14ac:dyDescent="0.3">
      <c r="C3" s="160" t="str">
        <f>'Version Control'!$B$3</f>
        <v>Test Report Template Name:</v>
      </c>
      <c r="D3" s="200" t="str">
        <f>'Version Control'!$C$3</f>
        <v>Battery Charger</v>
      </c>
      <c r="F3" s="158"/>
    </row>
    <row r="4" spans="3:8" s="7" customFormat="1" x14ac:dyDescent="0.3">
      <c r="C4" s="222" t="str">
        <f>'Version Control'!$B$4</f>
        <v>Version Number:</v>
      </c>
      <c r="D4" s="201" t="str">
        <f>'Version Control'!$C$4</f>
        <v>v2.2</v>
      </c>
      <c r="F4" s="158"/>
    </row>
    <row r="5" spans="3:8" s="7" customFormat="1" x14ac:dyDescent="0.3">
      <c r="C5" s="162" t="str">
        <f>'Version Control'!$B$5</f>
        <v xml:space="preserve">Latest Template Revision: </v>
      </c>
      <c r="D5" s="729">
        <f>'Version Control'!$C$5</f>
        <v>43011</v>
      </c>
      <c r="F5" s="158"/>
    </row>
    <row r="6" spans="3:8" s="7" customFormat="1" x14ac:dyDescent="0.3">
      <c r="C6" s="162" t="str">
        <f>'Version Control'!$B$6</f>
        <v>Tab Name:</v>
      </c>
      <c r="D6" s="202" t="str">
        <f ca="1">MID(CELL("filename",B1), FIND("]", CELL("filename", B1))+ 1, 255)</f>
        <v>Instructions</v>
      </c>
      <c r="F6" s="158"/>
    </row>
    <row r="7" spans="3:8" ht="17.25" thickBot="1" x14ac:dyDescent="0.35">
      <c r="C7" s="163" t="str">
        <f>'Version Control'!$B$7</f>
        <v>File Name:</v>
      </c>
      <c r="D7" s="255" t="str">
        <f ca="1">'Version Control'!$C$7</f>
        <v>Battery Charger - v2.2.xlsx</v>
      </c>
      <c r="F7" s="273"/>
    </row>
    <row r="8" spans="3:8" x14ac:dyDescent="0.3">
      <c r="F8" s="273"/>
    </row>
    <row r="9" spans="3:8" ht="17.25" thickBot="1" x14ac:dyDescent="0.35">
      <c r="F9" s="273"/>
    </row>
    <row r="10" spans="3:8" ht="18" thickBot="1" x14ac:dyDescent="0.35">
      <c r="C10" s="472" t="s">
        <v>136</v>
      </c>
      <c r="D10" s="473"/>
      <c r="F10" s="273"/>
    </row>
    <row r="11" spans="3:8" ht="17.25" thickBot="1" x14ac:dyDescent="0.35">
      <c r="C11" s="470" t="s">
        <v>302</v>
      </c>
      <c r="D11" s="471"/>
      <c r="F11" s="273"/>
    </row>
    <row r="12" spans="3:8" ht="17.25" thickBot="1" x14ac:dyDescent="0.35">
      <c r="F12" s="273"/>
    </row>
    <row r="13" spans="3:8" ht="18" thickBot="1" x14ac:dyDescent="0.35">
      <c r="C13" s="472" t="s">
        <v>3</v>
      </c>
      <c r="D13" s="473"/>
      <c r="F13" s="273"/>
      <c r="G13" s="5"/>
      <c r="H13" s="7"/>
    </row>
    <row r="14" spans="3:8" ht="17.25" x14ac:dyDescent="0.35">
      <c r="C14" s="256" t="s">
        <v>137</v>
      </c>
      <c r="D14" s="257" t="s">
        <v>138</v>
      </c>
      <c r="F14" s="273"/>
      <c r="G14" s="5"/>
      <c r="H14" s="7"/>
    </row>
    <row r="15" spans="3:8" x14ac:dyDescent="0.3">
      <c r="C15" s="160" t="s">
        <v>161</v>
      </c>
      <c r="D15" s="258" t="s">
        <v>211</v>
      </c>
      <c r="E15" s="7"/>
      <c r="F15" s="158"/>
      <c r="G15" s="5"/>
      <c r="H15" s="7"/>
    </row>
    <row r="16" spans="3:8" x14ac:dyDescent="0.3">
      <c r="C16" s="162" t="s">
        <v>139</v>
      </c>
      <c r="D16" s="259" t="s">
        <v>213</v>
      </c>
      <c r="E16" s="7"/>
      <c r="F16" s="158"/>
      <c r="G16" s="5"/>
      <c r="H16" s="7"/>
    </row>
    <row r="17" spans="3:9" x14ac:dyDescent="0.3">
      <c r="C17" s="162" t="s">
        <v>206</v>
      </c>
      <c r="D17" s="259" t="s">
        <v>140</v>
      </c>
      <c r="E17" s="7"/>
      <c r="F17" s="158"/>
      <c r="G17" s="7"/>
      <c r="H17" s="7"/>
    </row>
    <row r="18" spans="3:9" x14ac:dyDescent="0.3">
      <c r="C18" s="162" t="s">
        <v>117</v>
      </c>
      <c r="D18" s="259" t="s">
        <v>216</v>
      </c>
      <c r="E18" s="7"/>
      <c r="F18" s="158"/>
      <c r="G18" s="7"/>
      <c r="H18" s="7"/>
    </row>
    <row r="19" spans="3:9" x14ac:dyDescent="0.3">
      <c r="C19" s="162" t="s">
        <v>118</v>
      </c>
      <c r="D19" s="259" t="s">
        <v>217</v>
      </c>
      <c r="E19" s="7"/>
      <c r="F19" s="158"/>
      <c r="G19" s="7"/>
      <c r="H19" s="7"/>
    </row>
    <row r="20" spans="3:9" x14ac:dyDescent="0.3">
      <c r="C20" s="162" t="s">
        <v>207</v>
      </c>
      <c r="D20" s="259" t="s">
        <v>218</v>
      </c>
      <c r="E20" s="7"/>
      <c r="F20" s="158"/>
      <c r="G20" s="7"/>
      <c r="H20" s="7"/>
    </row>
    <row r="21" spans="3:9" x14ac:dyDescent="0.3">
      <c r="C21" s="162" t="s">
        <v>94</v>
      </c>
      <c r="D21" s="259" t="s">
        <v>219</v>
      </c>
      <c r="E21" s="7"/>
      <c r="F21" s="158"/>
      <c r="G21" s="7"/>
      <c r="H21" s="7"/>
    </row>
    <row r="22" spans="3:9" x14ac:dyDescent="0.3">
      <c r="C22" s="162" t="s">
        <v>100</v>
      </c>
      <c r="D22" s="259" t="s">
        <v>220</v>
      </c>
      <c r="E22" s="7"/>
      <c r="F22" s="158"/>
      <c r="G22" s="7"/>
      <c r="H22" s="7"/>
    </row>
    <row r="23" spans="3:9" x14ac:dyDescent="0.3">
      <c r="C23" s="162" t="s">
        <v>126</v>
      </c>
      <c r="D23" s="259" t="s">
        <v>221</v>
      </c>
      <c r="E23" s="7"/>
      <c r="F23" s="158"/>
      <c r="G23" s="7"/>
      <c r="H23" s="7"/>
    </row>
    <row r="24" spans="3:9" x14ac:dyDescent="0.3">
      <c r="C24" s="260" t="s">
        <v>344</v>
      </c>
      <c r="D24" s="261" t="s">
        <v>345</v>
      </c>
      <c r="E24" s="7"/>
      <c r="F24" s="158"/>
      <c r="G24" s="7"/>
      <c r="H24" s="7"/>
    </row>
    <row r="25" spans="3:9" x14ac:dyDescent="0.3">
      <c r="C25" s="260" t="s">
        <v>210</v>
      </c>
      <c r="D25" s="261" t="s">
        <v>231</v>
      </c>
      <c r="F25" s="273"/>
      <c r="H25" s="7"/>
    </row>
    <row r="26" spans="3:9" x14ac:dyDescent="0.3">
      <c r="C26" s="260" t="s">
        <v>106</v>
      </c>
      <c r="D26" s="261" t="s">
        <v>230</v>
      </c>
      <c r="F26" s="273"/>
      <c r="H26" s="7"/>
    </row>
    <row r="27" spans="3:9" x14ac:dyDescent="0.3">
      <c r="C27" s="162" t="s">
        <v>205</v>
      </c>
      <c r="D27" s="259" t="s">
        <v>212</v>
      </c>
      <c r="F27" s="273"/>
      <c r="H27" s="7"/>
    </row>
    <row r="28" spans="3:9" x14ac:dyDescent="0.3">
      <c r="C28" s="162" t="s">
        <v>4</v>
      </c>
      <c r="D28" s="259" t="s">
        <v>141</v>
      </c>
      <c r="F28" s="273"/>
      <c r="H28" s="7"/>
    </row>
    <row r="29" spans="3:9" x14ac:dyDescent="0.3">
      <c r="C29" s="260" t="s">
        <v>208</v>
      </c>
      <c r="D29" s="261" t="s">
        <v>214</v>
      </c>
      <c r="F29" s="273"/>
      <c r="H29" s="7"/>
    </row>
    <row r="30" spans="3:9" ht="17.25" thickBot="1" x14ac:dyDescent="0.35">
      <c r="C30" s="262" t="s">
        <v>209</v>
      </c>
      <c r="D30" s="263" t="s">
        <v>215</v>
      </c>
      <c r="F30" s="273"/>
      <c r="H30" s="7"/>
    </row>
    <row r="31" spans="3:9" ht="17.25" thickBot="1" x14ac:dyDescent="0.35">
      <c r="E31" s="7"/>
      <c r="F31" s="158"/>
      <c r="G31" s="7"/>
      <c r="H31" s="7"/>
      <c r="I31" s="10"/>
    </row>
    <row r="32" spans="3:9" ht="18" thickBot="1" x14ac:dyDescent="0.4">
      <c r="C32" s="474" t="s">
        <v>289</v>
      </c>
      <c r="D32" s="475"/>
      <c r="E32" s="7"/>
      <c r="F32" s="158"/>
      <c r="G32" s="7"/>
      <c r="H32" s="7"/>
      <c r="I32" s="10"/>
    </row>
    <row r="33" spans="2:9" ht="16.5" customHeight="1" x14ac:dyDescent="0.3">
      <c r="C33" s="268" t="s">
        <v>290</v>
      </c>
      <c r="D33" s="269" t="s">
        <v>291</v>
      </c>
      <c r="E33" s="7"/>
      <c r="F33" s="158"/>
      <c r="G33" s="7"/>
      <c r="H33" s="7"/>
      <c r="I33" s="10"/>
    </row>
    <row r="34" spans="2:9" x14ac:dyDescent="0.3">
      <c r="C34" s="476" t="s">
        <v>292</v>
      </c>
      <c r="D34" s="264" t="s">
        <v>252</v>
      </c>
      <c r="E34" s="7"/>
      <c r="F34" s="158"/>
      <c r="G34" s="7"/>
      <c r="H34" s="7"/>
      <c r="I34" s="10"/>
    </row>
    <row r="35" spans="2:9" x14ac:dyDescent="0.3">
      <c r="C35" s="476"/>
      <c r="D35" s="265" t="s">
        <v>293</v>
      </c>
      <c r="E35" s="7"/>
      <c r="F35" s="158"/>
      <c r="G35" s="7"/>
      <c r="H35" s="7"/>
      <c r="I35" s="10"/>
    </row>
    <row r="36" spans="2:9" x14ac:dyDescent="0.3">
      <c r="C36" s="476"/>
      <c r="D36" s="266" t="s">
        <v>294</v>
      </c>
      <c r="E36" s="7"/>
      <c r="F36" s="158"/>
      <c r="G36" s="7"/>
      <c r="H36" s="7"/>
      <c r="I36" s="10"/>
    </row>
    <row r="37" spans="2:9" ht="21.75" thickBot="1" x14ac:dyDescent="0.35">
      <c r="C37" s="477"/>
      <c r="D37" s="267" t="s">
        <v>295</v>
      </c>
      <c r="E37" s="7"/>
      <c r="F37" s="158"/>
      <c r="G37" s="7"/>
      <c r="H37" s="7"/>
      <c r="I37" s="10"/>
    </row>
    <row r="38" spans="2:9" ht="17.25" thickBot="1" x14ac:dyDescent="0.35">
      <c r="E38" s="7"/>
      <c r="F38" s="158"/>
      <c r="G38" s="7"/>
      <c r="H38" s="7"/>
      <c r="I38" s="10"/>
    </row>
    <row r="39" spans="2:9" s="7" customFormat="1" ht="15" customHeight="1" thickBot="1" x14ac:dyDescent="0.35">
      <c r="C39" s="17" t="s">
        <v>142</v>
      </c>
      <c r="D39" s="18"/>
      <c r="F39" s="158"/>
      <c r="G39" s="86"/>
      <c r="H39" s="86"/>
      <c r="I39" s="87"/>
    </row>
    <row r="40" spans="2:9" s="7" customFormat="1" x14ac:dyDescent="0.3">
      <c r="C40" s="478" t="s">
        <v>296</v>
      </c>
      <c r="D40" s="479"/>
      <c r="F40" s="158"/>
      <c r="G40" s="88"/>
      <c r="H40" s="86"/>
      <c r="I40" s="87"/>
    </row>
    <row r="41" spans="2:9" s="7" customFormat="1" x14ac:dyDescent="0.3">
      <c r="C41" s="480"/>
      <c r="D41" s="481"/>
      <c r="F41" s="158"/>
      <c r="G41" s="88"/>
      <c r="H41" s="86"/>
      <c r="I41" s="87"/>
    </row>
    <row r="42" spans="2:9" s="7" customFormat="1" ht="17.25" thickBot="1" x14ac:dyDescent="0.35">
      <c r="C42" s="482"/>
      <c r="D42" s="483"/>
      <c r="F42" s="158"/>
      <c r="G42" s="88"/>
      <c r="H42" s="86"/>
      <c r="I42" s="87"/>
    </row>
    <row r="43" spans="2:9" s="7" customFormat="1" ht="15" customHeight="1" x14ac:dyDescent="0.3">
      <c r="C43" s="484" t="s">
        <v>297</v>
      </c>
      <c r="D43" s="485"/>
      <c r="F43" s="158"/>
      <c r="G43" s="88"/>
      <c r="H43" s="86"/>
      <c r="I43" s="87"/>
    </row>
    <row r="44" spans="2:9" s="7" customFormat="1" ht="17.25" thickBot="1" x14ac:dyDescent="0.35">
      <c r="C44" s="486"/>
      <c r="D44" s="487"/>
      <c r="F44" s="158"/>
      <c r="G44" s="88"/>
      <c r="H44" s="86"/>
      <c r="I44" s="87"/>
    </row>
    <row r="45" spans="2:9" s="7" customFormat="1" ht="15" customHeight="1" x14ac:dyDescent="0.3">
      <c r="C45" s="488" t="s">
        <v>298</v>
      </c>
      <c r="D45" s="491" t="s">
        <v>299</v>
      </c>
      <c r="F45" s="158"/>
      <c r="G45" s="88"/>
      <c r="H45" s="86"/>
      <c r="I45" s="87"/>
    </row>
    <row r="46" spans="2:9" s="7" customFormat="1" x14ac:dyDescent="0.3">
      <c r="C46" s="489"/>
      <c r="D46" s="492"/>
      <c r="F46" s="158"/>
      <c r="G46" s="88"/>
      <c r="H46" s="86"/>
      <c r="I46" s="87"/>
    </row>
    <row r="47" spans="2:9" s="7" customFormat="1" ht="17.25" thickBot="1" x14ac:dyDescent="0.35">
      <c r="C47" s="490"/>
      <c r="D47" s="493"/>
      <c r="F47" s="158"/>
      <c r="G47" s="88"/>
      <c r="H47" s="86"/>
      <c r="I47" s="87"/>
    </row>
    <row r="48" spans="2:9" s="7" customFormat="1" x14ac:dyDescent="0.3">
      <c r="B48" s="5"/>
      <c r="C48" s="443" t="s">
        <v>14</v>
      </c>
      <c r="D48" s="444" t="s">
        <v>139</v>
      </c>
      <c r="F48" s="158"/>
      <c r="G48" s="86"/>
      <c r="H48" s="86"/>
      <c r="I48" s="87"/>
    </row>
    <row r="49" spans="1:9" x14ac:dyDescent="0.3">
      <c r="B49" s="5"/>
      <c r="C49" s="270" t="s">
        <v>15</v>
      </c>
      <c r="D49" s="271" t="s">
        <v>206</v>
      </c>
      <c r="E49" s="7"/>
      <c r="F49" s="158"/>
      <c r="G49" s="86"/>
      <c r="H49" s="86"/>
      <c r="I49" s="87"/>
    </row>
    <row r="50" spans="1:9" x14ac:dyDescent="0.3">
      <c r="B50" s="5"/>
      <c r="C50" s="270" t="s">
        <v>16</v>
      </c>
      <c r="D50" s="271" t="s">
        <v>117</v>
      </c>
      <c r="E50" s="6"/>
      <c r="F50" s="158"/>
      <c r="G50" s="86"/>
      <c r="H50" s="86"/>
      <c r="I50" s="87"/>
    </row>
    <row r="51" spans="1:9" x14ac:dyDescent="0.3">
      <c r="B51" s="5"/>
      <c r="C51" s="270" t="s">
        <v>17</v>
      </c>
      <c r="D51" s="271" t="s">
        <v>118</v>
      </c>
      <c r="E51" s="6"/>
      <c r="F51" s="158"/>
      <c r="G51" s="86"/>
      <c r="H51" s="86"/>
      <c r="I51" s="87"/>
    </row>
    <row r="52" spans="1:9" x14ac:dyDescent="0.3">
      <c r="B52" s="5"/>
      <c r="C52" s="270" t="s">
        <v>18</v>
      </c>
      <c r="D52" s="271" t="s">
        <v>207</v>
      </c>
      <c r="E52" s="6"/>
      <c r="F52" s="158"/>
      <c r="G52" s="86"/>
      <c r="H52" s="86"/>
      <c r="I52" s="87"/>
    </row>
    <row r="53" spans="1:9" x14ac:dyDescent="0.3">
      <c r="B53" s="5"/>
      <c r="C53" s="270" t="s">
        <v>95</v>
      </c>
      <c r="D53" s="271" t="s">
        <v>94</v>
      </c>
      <c r="E53" s="6"/>
      <c r="F53" s="158"/>
      <c r="G53" s="86"/>
      <c r="H53" s="86"/>
      <c r="I53" s="87"/>
    </row>
    <row r="54" spans="1:9" x14ac:dyDescent="0.3">
      <c r="B54" s="5"/>
      <c r="C54" s="270" t="s">
        <v>96</v>
      </c>
      <c r="D54" s="271" t="s">
        <v>100</v>
      </c>
      <c r="E54" s="6"/>
      <c r="F54" s="158"/>
      <c r="G54" s="7"/>
      <c r="H54" s="7"/>
    </row>
    <row r="55" spans="1:9" x14ac:dyDescent="0.3">
      <c r="B55" s="5"/>
      <c r="C55" s="270" t="s">
        <v>143</v>
      </c>
      <c r="D55" s="441" t="s">
        <v>126</v>
      </c>
      <c r="E55" s="6"/>
      <c r="F55" s="158"/>
      <c r="G55" s="7"/>
      <c r="H55" s="7"/>
    </row>
    <row r="56" spans="1:9" x14ac:dyDescent="0.3">
      <c r="B56" s="5"/>
      <c r="C56" s="270" t="s">
        <v>144</v>
      </c>
      <c r="D56" s="442" t="s">
        <v>344</v>
      </c>
      <c r="E56" s="6"/>
      <c r="F56" s="158"/>
      <c r="G56" s="7"/>
      <c r="H56" s="7"/>
    </row>
    <row r="57" spans="1:9" x14ac:dyDescent="0.3">
      <c r="B57" s="5"/>
      <c r="C57" s="270" t="s">
        <v>145</v>
      </c>
      <c r="D57" s="271" t="s">
        <v>210</v>
      </c>
      <c r="E57" s="6"/>
      <c r="F57" s="158"/>
      <c r="G57" s="7"/>
      <c r="H57" s="7"/>
    </row>
    <row r="58" spans="1:9" x14ac:dyDescent="0.3">
      <c r="B58" s="5"/>
      <c r="C58" s="270" t="s">
        <v>146</v>
      </c>
      <c r="D58" s="271" t="s">
        <v>106</v>
      </c>
      <c r="E58" s="6"/>
      <c r="F58" s="158"/>
      <c r="G58" s="7"/>
      <c r="H58" s="7"/>
    </row>
    <row r="59" spans="1:9" x14ac:dyDescent="0.3">
      <c r="B59" s="5"/>
      <c r="C59" s="270" t="s">
        <v>222</v>
      </c>
      <c r="D59" s="271" t="s">
        <v>205</v>
      </c>
      <c r="E59" s="10"/>
      <c r="F59" s="158"/>
      <c r="G59" s="7"/>
      <c r="H59" s="7"/>
    </row>
    <row r="60" spans="1:9" ht="17.25" thickBot="1" x14ac:dyDescent="0.35">
      <c r="B60" s="5"/>
      <c r="C60" s="445" t="s">
        <v>343</v>
      </c>
      <c r="D60" s="272" t="s">
        <v>226</v>
      </c>
      <c r="E60" s="10"/>
      <c r="F60" s="158"/>
      <c r="G60" s="7"/>
      <c r="H60" s="7"/>
    </row>
    <row r="61" spans="1:9" x14ac:dyDescent="0.3">
      <c r="E61" s="7"/>
      <c r="F61" s="158"/>
      <c r="G61" s="7"/>
      <c r="H61" s="7"/>
      <c r="I61" s="7"/>
    </row>
    <row r="62" spans="1:9" x14ac:dyDescent="0.3">
      <c r="A62" s="273"/>
      <c r="B62" s="273"/>
      <c r="C62" s="274"/>
      <c r="D62" s="274"/>
      <c r="E62" s="158"/>
      <c r="F62" s="158"/>
      <c r="G62" s="7"/>
      <c r="H62" s="7"/>
      <c r="I62" s="7"/>
    </row>
  </sheetData>
  <sheetProtection algorithmName="SHA-512" hashValue="MfaxmQqtxjMORZuCKzPhqR8HNXHf/KtvnmAEqaA82UxxXyorVOgdGZ4sGjTuiwL2CCQEQdD4DeyPOHVO5G4Lkw==" saltValue="bTeCm/vzI7R03DlYG8T+3A==" spinCount="100000" sheet="1" selectLockedCells="1"/>
  <mergeCells count="10">
    <mergeCell ref="C34:C37"/>
    <mergeCell ref="C40:D42"/>
    <mergeCell ref="C43:D44"/>
    <mergeCell ref="C45:C47"/>
    <mergeCell ref="D45:D47"/>
    <mergeCell ref="C11:D11"/>
    <mergeCell ref="C2:D2"/>
    <mergeCell ref="C10:D10"/>
    <mergeCell ref="C13:D13"/>
    <mergeCell ref="C32:D32"/>
  </mergeCells>
  <hyperlinks>
    <hyperlink ref="D48" location="'General Info &amp; Test Results'!A1" display="Fill-in input cells on &quot;General Info &amp; Test Results&quot; tab"/>
    <hyperlink ref="D49" location="'Setup &amp; Instrumentation'!A1" display="Fill-in inputs cells on &quot;Setup &amp; Instrumentation&quot; tab"/>
    <hyperlink ref="D50" location="'Determining Duration of Charge'!A1" display="Fill-in inputs cells on &quot;Determining Duration of Charge&quot; tab"/>
    <hyperlink ref="D51" location="'Conditioning &amp; Preparation'!A1" display="Fill-in inputs cells on &quot;Conditioning &amp; Preparation&quot; tab"/>
    <hyperlink ref="D52" location="'Charge &amp; Maintenance mode test'!A1" display="Fill-in inputs cells on &quot;Charge &amp; Maintenance mode Test&quot; tab"/>
    <hyperlink ref="D53" location="'Battery Discharge Energy Test'!A1" display="Fill-in inputs cells on &quot;Battery Discharge Energy Test&quot; tab"/>
    <hyperlink ref="D54" location="'Standby mode Power'!A1" display="Fill-in inputs cells on &quot;Standby mode Power&quot; tab"/>
    <hyperlink ref="D55" location="'Off mode Power'!A1" display="Fill-in inputs cells on &quot;Off mode Power&quot; tab"/>
    <hyperlink ref="D58" location="Photos!A1" display="Fill-in inputs cells on &quot;Photos&quot; tab"/>
    <hyperlink ref="D59" location="'Report Sign-Off Block'!A1" display="Fill-in input cells on &quot;Sign-Off Block&quot; tab"/>
    <hyperlink ref="C11:D11" r:id="rId1" display="Appendix Y to Subpart B of Part 430—Uniform Test Method for Measuring the Energy Consumption of Battery Chargers"/>
    <hyperlink ref="D57" location="Comments!A1" display="Fill-in inputs cells on &quot;Comments&quot; tab"/>
    <hyperlink ref="D56" location="'UEC Calculation'!A1" display="UEC Calculation"/>
  </hyperlinks>
  <pageMargins left="0.7" right="0.7" top="0.75" bottom="0.75" header="0.3" footer="0.3"/>
  <pageSetup orientation="portrait" horizontalDpi="200" verticalDpi="200"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00"/>
  </sheetPr>
  <dimension ref="A1:S64"/>
  <sheetViews>
    <sheetView showGridLines="0" zoomScale="85" zoomScaleNormal="85" workbookViewId="0">
      <selection activeCell="E4" sqref="E4:G4"/>
    </sheetView>
  </sheetViews>
  <sheetFormatPr defaultRowHeight="15" x14ac:dyDescent="0.25"/>
  <cols>
    <col min="2" max="2" width="33.5703125" customWidth="1"/>
    <col min="3" max="3" width="36.5703125" customWidth="1"/>
    <col min="4" max="4" width="33" customWidth="1"/>
    <col min="5" max="5" width="21.28515625" customWidth="1"/>
    <col min="6" max="6" width="18.7109375" customWidth="1"/>
    <col min="7" max="7" width="11.140625" customWidth="1"/>
    <col min="8" max="8" width="11.7109375" customWidth="1"/>
    <col min="9" max="9" width="12.140625" customWidth="1"/>
    <col min="10" max="10" width="23.5703125" customWidth="1"/>
    <col min="15" max="15" width="3.5703125" customWidth="1"/>
    <col min="16" max="16" width="11.5703125" customWidth="1"/>
  </cols>
  <sheetData>
    <row r="1" spans="1:19" ht="17.25" thickBot="1" x14ac:dyDescent="0.35">
      <c r="A1" s="329"/>
      <c r="B1" s="330"/>
      <c r="C1" s="330"/>
      <c r="D1" s="329"/>
      <c r="E1" s="329"/>
      <c r="F1" s="329"/>
      <c r="G1" s="329"/>
      <c r="H1" s="329"/>
      <c r="I1" s="329"/>
      <c r="J1" s="329"/>
      <c r="K1" s="329"/>
      <c r="L1" s="329"/>
      <c r="M1" s="329"/>
      <c r="N1" s="314"/>
      <c r="O1" s="381"/>
    </row>
    <row r="2" spans="1:19" ht="18" thickBot="1" x14ac:dyDescent="0.35">
      <c r="A2" s="331"/>
      <c r="B2" s="648" t="str">
        <f>'Version Control'!$B$2</f>
        <v>Title Block</v>
      </c>
      <c r="C2" s="649"/>
      <c r="D2" s="320"/>
      <c r="E2" s="329"/>
      <c r="F2" s="329"/>
      <c r="G2" s="329"/>
      <c r="H2" s="329"/>
      <c r="I2" s="329"/>
      <c r="J2" s="329"/>
      <c r="K2" s="329"/>
      <c r="L2" s="329"/>
      <c r="M2" s="329"/>
      <c r="N2" s="314"/>
      <c r="O2" s="381"/>
    </row>
    <row r="3" spans="1:19" ht="16.5" x14ac:dyDescent="0.3">
      <c r="A3" s="331"/>
      <c r="B3" s="400" t="str">
        <f>'Version Control'!$B$3</f>
        <v>Test Report Template Name:</v>
      </c>
      <c r="C3" s="401" t="str">
        <f>'Version Control'!$C$3</f>
        <v>Battery Charger</v>
      </c>
      <c r="D3" s="321"/>
      <c r="E3" s="329"/>
      <c r="F3" s="329"/>
      <c r="G3" s="329"/>
      <c r="H3" s="329"/>
      <c r="I3" s="329"/>
      <c r="J3" s="329"/>
      <c r="K3" s="329"/>
      <c r="L3" s="329"/>
      <c r="M3" s="329"/>
      <c r="N3" s="314"/>
      <c r="O3" s="381"/>
    </row>
    <row r="4" spans="1:19" ht="16.5" x14ac:dyDescent="0.3">
      <c r="A4" s="331"/>
      <c r="B4" s="397" t="str">
        <f>'Version Control'!$B$4</f>
        <v>Version Number:</v>
      </c>
      <c r="C4" s="325" t="str">
        <f>'Version Control'!$C$4</f>
        <v>v2.2</v>
      </c>
      <c r="D4" s="321"/>
      <c r="E4" s="629" t="s">
        <v>268</v>
      </c>
      <c r="F4" s="629"/>
      <c r="G4" s="629"/>
      <c r="H4" s="329"/>
      <c r="I4" s="329"/>
      <c r="J4" s="329"/>
      <c r="K4" s="329"/>
      <c r="L4" s="329"/>
      <c r="M4" s="329"/>
      <c r="N4" s="314"/>
      <c r="O4" s="381"/>
    </row>
    <row r="5" spans="1:19" ht="16.5" x14ac:dyDescent="0.3">
      <c r="A5" s="331"/>
      <c r="B5" s="396" t="str">
        <f>'Version Control'!$B$5</f>
        <v xml:space="preserve">Latest Template Revision: </v>
      </c>
      <c r="C5" s="732">
        <f>'Version Control'!$C$5</f>
        <v>43011</v>
      </c>
      <c r="D5" s="322"/>
      <c r="E5" s="329"/>
      <c r="F5" s="329"/>
      <c r="G5" s="329"/>
      <c r="H5" s="329"/>
      <c r="I5" s="329"/>
      <c r="J5" s="329"/>
      <c r="K5" s="329"/>
      <c r="L5" s="329"/>
      <c r="M5" s="329"/>
      <c r="N5" s="314"/>
      <c r="O5" s="381"/>
    </row>
    <row r="6" spans="1:19" ht="16.5" x14ac:dyDescent="0.3">
      <c r="A6" s="331"/>
      <c r="B6" s="396" t="str">
        <f>'Version Control'!$B$6</f>
        <v>Tab Name:</v>
      </c>
      <c r="C6" s="326" t="str">
        <f ca="1">MID(CELL("filename",A1), FIND("]", CELL("filename", A1))+ 1, 255)</f>
        <v>UEC Calculation</v>
      </c>
      <c r="D6" s="323"/>
      <c r="E6" s="329"/>
      <c r="F6" s="329"/>
      <c r="G6" s="329"/>
      <c r="H6" s="329"/>
      <c r="I6" s="329"/>
      <c r="J6" s="329"/>
      <c r="K6" s="329"/>
      <c r="L6" s="329"/>
      <c r="M6" s="329"/>
      <c r="N6" s="314"/>
      <c r="O6" s="381"/>
    </row>
    <row r="7" spans="1:19" ht="16.5" customHeight="1" x14ac:dyDescent="0.3">
      <c r="A7" s="331"/>
      <c r="B7" s="398" t="str">
        <f>'Version Control'!$B$7</f>
        <v>File Name:</v>
      </c>
      <c r="C7" s="327" t="str">
        <f ca="1">'Version Control'!$C$7</f>
        <v>Battery Charger - v2.2.xlsx</v>
      </c>
      <c r="D7" s="324"/>
      <c r="E7" s="329"/>
      <c r="F7" s="329"/>
      <c r="G7" s="329"/>
      <c r="H7" s="329"/>
      <c r="I7" s="329"/>
      <c r="J7" s="329"/>
      <c r="K7" s="329"/>
      <c r="L7" s="329"/>
      <c r="M7" s="329"/>
      <c r="N7" s="314"/>
      <c r="O7" s="381"/>
    </row>
    <row r="8" spans="1:19" ht="17.25" thickBot="1" x14ac:dyDescent="0.35">
      <c r="A8" s="331"/>
      <c r="B8" s="399" t="str">
        <f>'Version Control'!$B$8</f>
        <v xml:space="preserve">Test Completion Date: </v>
      </c>
      <c r="C8" s="328" t="str">
        <f>'Version Control'!$C$8</f>
        <v>[MM/DD/YYYY]</v>
      </c>
      <c r="D8" s="322"/>
      <c r="E8" s="329"/>
      <c r="F8" s="329"/>
      <c r="G8" s="329"/>
      <c r="H8" s="329"/>
      <c r="I8" s="329"/>
      <c r="J8" s="329"/>
      <c r="K8" s="329"/>
      <c r="L8" s="329"/>
      <c r="M8" s="329"/>
      <c r="N8" s="314"/>
      <c r="O8" s="382"/>
      <c r="P8" s="313"/>
      <c r="Q8" s="313"/>
      <c r="R8" s="313"/>
      <c r="S8" s="313"/>
    </row>
    <row r="9" spans="1:19" ht="16.5" x14ac:dyDescent="0.3">
      <c r="A9" s="329"/>
      <c r="B9" s="332"/>
      <c r="C9" s="332"/>
      <c r="D9" s="329"/>
      <c r="E9" s="329"/>
      <c r="F9" s="329"/>
      <c r="G9" s="329"/>
      <c r="H9" s="329"/>
      <c r="I9" s="329"/>
      <c r="J9" s="329"/>
      <c r="K9" s="329"/>
      <c r="L9" s="329"/>
      <c r="M9" s="329"/>
      <c r="N9" s="314"/>
      <c r="O9" s="382"/>
      <c r="P9" s="313"/>
      <c r="Q9" s="313"/>
      <c r="R9" s="313"/>
      <c r="S9" s="313"/>
    </row>
    <row r="10" spans="1:19" ht="17.25" thickBot="1" x14ac:dyDescent="0.35">
      <c r="A10" s="329"/>
      <c r="B10" s="330"/>
      <c r="C10" s="330"/>
      <c r="D10" s="330"/>
      <c r="E10" s="330"/>
      <c r="F10" s="330"/>
      <c r="G10" s="330"/>
      <c r="H10" s="330"/>
      <c r="I10" s="330"/>
      <c r="J10" s="330"/>
      <c r="K10" s="330"/>
      <c r="L10" s="330"/>
      <c r="M10" s="330"/>
      <c r="N10" s="314"/>
      <c r="O10" s="382"/>
      <c r="P10" s="313"/>
      <c r="Q10" s="313"/>
      <c r="R10" s="313"/>
      <c r="S10" s="313"/>
    </row>
    <row r="11" spans="1:19" ht="18" thickBot="1" x14ac:dyDescent="0.35">
      <c r="A11" s="331"/>
      <c r="B11" s="358" t="s">
        <v>304</v>
      </c>
      <c r="C11" s="359"/>
      <c r="D11" s="359"/>
      <c r="E11" s="359"/>
      <c r="F11" s="359"/>
      <c r="G11" s="359"/>
      <c r="H11" s="359"/>
      <c r="I11" s="359"/>
      <c r="J11" s="359"/>
      <c r="K11" s="359"/>
      <c r="L11" s="359"/>
      <c r="M11" s="360"/>
      <c r="N11" s="315"/>
      <c r="O11" s="382"/>
      <c r="P11" s="313"/>
      <c r="Q11" s="313"/>
      <c r="R11" s="313"/>
      <c r="S11" s="313"/>
    </row>
    <row r="12" spans="1:19" ht="17.25" thickBot="1" x14ac:dyDescent="0.35">
      <c r="A12" s="331"/>
      <c r="B12" s="633" t="s">
        <v>305</v>
      </c>
      <c r="C12" s="634"/>
      <c r="D12" s="634"/>
      <c r="E12" s="634"/>
      <c r="F12" s="634"/>
      <c r="G12" s="634"/>
      <c r="H12" s="634"/>
      <c r="I12" s="634"/>
      <c r="J12" s="634"/>
      <c r="K12" s="634"/>
      <c r="L12" s="634"/>
      <c r="M12" s="635"/>
      <c r="N12" s="315"/>
      <c r="O12" s="382"/>
      <c r="P12" s="313"/>
      <c r="Q12" s="313"/>
      <c r="R12" s="313"/>
      <c r="S12" s="313"/>
    </row>
    <row r="13" spans="1:19" ht="17.25" thickBot="1" x14ac:dyDescent="0.35">
      <c r="A13" s="331"/>
      <c r="B13" s="630" t="s">
        <v>363</v>
      </c>
      <c r="C13" s="631"/>
      <c r="D13" s="631"/>
      <c r="E13" s="631"/>
      <c r="F13" s="631"/>
      <c r="G13" s="631"/>
      <c r="H13" s="631"/>
      <c r="I13" s="631"/>
      <c r="J13" s="631"/>
      <c r="K13" s="631"/>
      <c r="L13" s="631"/>
      <c r="M13" s="632"/>
      <c r="N13" s="315"/>
      <c r="O13" s="382"/>
      <c r="P13" s="313"/>
      <c r="Q13" s="313"/>
      <c r="R13" s="313"/>
      <c r="S13" s="313"/>
    </row>
    <row r="14" spans="1:19" ht="17.25" thickBot="1" x14ac:dyDescent="0.35">
      <c r="A14" s="331"/>
      <c r="B14" s="630"/>
      <c r="C14" s="631"/>
      <c r="D14" s="631"/>
      <c r="E14" s="631"/>
      <c r="F14" s="631"/>
      <c r="G14" s="631"/>
      <c r="H14" s="631"/>
      <c r="I14" s="631"/>
      <c r="J14" s="631"/>
      <c r="K14" s="631"/>
      <c r="L14" s="631"/>
      <c r="M14" s="632"/>
      <c r="N14" s="315"/>
      <c r="O14" s="382"/>
      <c r="P14" s="313"/>
      <c r="Q14" s="313"/>
      <c r="R14" s="313"/>
      <c r="S14" s="313"/>
    </row>
    <row r="15" spans="1:19" ht="15" customHeight="1" thickBot="1" x14ac:dyDescent="0.35">
      <c r="A15" s="331"/>
      <c r="B15" s="363"/>
      <c r="C15" s="361"/>
      <c r="D15" s="361"/>
      <c r="E15" s="361"/>
      <c r="F15" s="361"/>
      <c r="G15" s="361"/>
      <c r="H15" s="361"/>
      <c r="I15" s="361"/>
      <c r="J15" s="361"/>
      <c r="K15" s="361"/>
      <c r="L15" s="361"/>
      <c r="M15" s="364"/>
      <c r="N15" s="315"/>
      <c r="O15" s="382"/>
      <c r="P15" s="313"/>
      <c r="Q15" s="313"/>
      <c r="R15" s="313"/>
      <c r="S15" s="313"/>
    </row>
    <row r="16" spans="1:19" ht="17.25" thickBot="1" x14ac:dyDescent="0.35">
      <c r="A16" s="331"/>
      <c r="B16" s="365" t="s">
        <v>334</v>
      </c>
      <c r="C16" s="361"/>
      <c r="D16" s="361"/>
      <c r="E16" s="361"/>
      <c r="F16" s="361"/>
      <c r="G16" s="361"/>
      <c r="H16" s="361"/>
      <c r="I16" s="361"/>
      <c r="J16" s="361"/>
      <c r="K16" s="361"/>
      <c r="L16" s="361"/>
      <c r="M16" s="364"/>
      <c r="N16" s="315"/>
      <c r="O16" s="382"/>
      <c r="P16" s="313"/>
      <c r="Q16" s="313"/>
      <c r="R16" s="313"/>
      <c r="S16" s="313"/>
    </row>
    <row r="17" spans="1:19" ht="15" customHeight="1" thickBot="1" x14ac:dyDescent="0.35">
      <c r="A17" s="331"/>
      <c r="B17" s="365"/>
      <c r="C17" s="361"/>
      <c r="D17" s="361"/>
      <c r="E17" s="361"/>
      <c r="F17" s="361"/>
      <c r="G17" s="361"/>
      <c r="H17" s="361"/>
      <c r="I17" s="361"/>
      <c r="J17" s="361"/>
      <c r="K17" s="361"/>
      <c r="L17" s="361"/>
      <c r="M17" s="364"/>
      <c r="N17" s="315"/>
      <c r="O17" s="382"/>
      <c r="P17" s="313"/>
      <c r="Q17" s="313"/>
      <c r="R17" s="313"/>
      <c r="S17" s="313"/>
    </row>
    <row r="18" spans="1:19" ht="15" customHeight="1" thickBot="1" x14ac:dyDescent="0.35">
      <c r="A18" s="331"/>
      <c r="B18" s="365"/>
      <c r="C18" s="361"/>
      <c r="D18" s="361"/>
      <c r="E18" s="361"/>
      <c r="F18" s="361"/>
      <c r="G18" s="361"/>
      <c r="H18" s="361"/>
      <c r="I18" s="361"/>
      <c r="J18" s="361"/>
      <c r="K18" s="361"/>
      <c r="L18" s="361"/>
      <c r="M18" s="364"/>
      <c r="N18" s="315"/>
      <c r="O18" s="382"/>
      <c r="P18" s="313"/>
      <c r="Q18" s="313"/>
      <c r="R18" s="313"/>
      <c r="S18" s="313"/>
    </row>
    <row r="19" spans="1:19" ht="15" customHeight="1" thickBot="1" x14ac:dyDescent="0.35">
      <c r="A19" s="331"/>
      <c r="B19" s="365"/>
      <c r="C19" s="361"/>
      <c r="D19" s="361"/>
      <c r="E19" s="361"/>
      <c r="F19" s="361"/>
      <c r="G19" s="361"/>
      <c r="H19" s="361"/>
      <c r="I19" s="361"/>
      <c r="J19" s="361"/>
      <c r="K19" s="361"/>
      <c r="L19" s="361"/>
      <c r="M19" s="364"/>
      <c r="N19" s="315"/>
      <c r="O19" s="382"/>
      <c r="P19" s="313"/>
      <c r="Q19" s="392"/>
      <c r="R19" s="392"/>
      <c r="S19" s="313"/>
    </row>
    <row r="20" spans="1:19" ht="15" customHeight="1" thickBot="1" x14ac:dyDescent="0.35">
      <c r="A20" s="331"/>
      <c r="B20" s="366"/>
      <c r="C20" s="361"/>
      <c r="D20" s="361"/>
      <c r="E20" s="361"/>
      <c r="F20" s="361"/>
      <c r="G20" s="361"/>
      <c r="H20" s="361"/>
      <c r="I20" s="361"/>
      <c r="J20" s="361"/>
      <c r="K20" s="361"/>
      <c r="L20" s="361"/>
      <c r="M20" s="364"/>
      <c r="N20" s="315"/>
      <c r="O20" s="382"/>
      <c r="P20" s="313"/>
      <c r="Q20" s="392"/>
      <c r="R20" s="392"/>
      <c r="S20" s="313"/>
    </row>
    <row r="21" spans="1:19" ht="17.25" thickBot="1" x14ac:dyDescent="0.35">
      <c r="A21" s="331"/>
      <c r="B21" s="365" t="s">
        <v>335</v>
      </c>
      <c r="C21" s="361"/>
      <c r="D21" s="361"/>
      <c r="E21" s="361"/>
      <c r="F21" s="361"/>
      <c r="G21" s="361"/>
      <c r="H21" s="361"/>
      <c r="I21" s="361"/>
      <c r="J21" s="361"/>
      <c r="K21" s="361"/>
      <c r="L21" s="361"/>
      <c r="M21" s="364"/>
      <c r="N21" s="315"/>
      <c r="O21" s="382"/>
      <c r="P21" s="313"/>
      <c r="Q21" s="392"/>
      <c r="R21" s="392"/>
      <c r="S21" s="313"/>
    </row>
    <row r="22" spans="1:19" ht="15" customHeight="1" thickBot="1" x14ac:dyDescent="0.35">
      <c r="A22" s="331"/>
      <c r="B22" s="365"/>
      <c r="C22" s="361"/>
      <c r="D22" s="361"/>
      <c r="E22" s="361"/>
      <c r="F22" s="361"/>
      <c r="G22" s="361"/>
      <c r="H22" s="361"/>
      <c r="I22" s="361"/>
      <c r="J22" s="361"/>
      <c r="K22" s="361"/>
      <c r="L22" s="361"/>
      <c r="M22" s="364"/>
      <c r="N22" s="315"/>
      <c r="O22" s="382"/>
      <c r="P22" s="313"/>
      <c r="Q22" s="392"/>
      <c r="R22" s="392"/>
      <c r="S22" s="313"/>
    </row>
    <row r="23" spans="1:19" ht="15.75" customHeight="1" thickBot="1" x14ac:dyDescent="0.35">
      <c r="A23" s="331"/>
      <c r="B23" s="365"/>
      <c r="C23" s="361"/>
      <c r="D23" s="361"/>
      <c r="E23" s="361"/>
      <c r="F23" s="361"/>
      <c r="G23" s="361"/>
      <c r="H23" s="361"/>
      <c r="I23" s="361"/>
      <c r="J23" s="361"/>
      <c r="K23" s="361"/>
      <c r="L23" s="361"/>
      <c r="M23" s="364"/>
      <c r="N23" s="315"/>
      <c r="O23" s="382"/>
      <c r="P23" s="313"/>
      <c r="Q23" s="392"/>
      <c r="R23" s="392"/>
      <c r="S23" s="313"/>
    </row>
    <row r="24" spans="1:19" ht="17.25" thickBot="1" x14ac:dyDescent="0.35">
      <c r="A24" s="331"/>
      <c r="B24" s="366"/>
      <c r="C24" s="362"/>
      <c r="D24" s="362"/>
      <c r="E24" s="362"/>
      <c r="F24" s="362"/>
      <c r="G24" s="362"/>
      <c r="H24" s="362"/>
      <c r="I24" s="362"/>
      <c r="J24" s="362"/>
      <c r="K24" s="362"/>
      <c r="L24" s="362"/>
      <c r="M24" s="367"/>
      <c r="N24" s="315"/>
      <c r="O24" s="382"/>
      <c r="P24" s="313"/>
      <c r="Q24" s="392"/>
      <c r="R24" s="392"/>
      <c r="S24" s="313"/>
    </row>
    <row r="25" spans="1:19" ht="17.25" thickBot="1" x14ac:dyDescent="0.35">
      <c r="A25" s="331"/>
      <c r="B25" s="368"/>
      <c r="C25" s="369"/>
      <c r="D25" s="369"/>
      <c r="E25" s="369"/>
      <c r="F25" s="369"/>
      <c r="G25" s="369"/>
      <c r="H25" s="369"/>
      <c r="I25" s="369"/>
      <c r="J25" s="369"/>
      <c r="K25" s="369"/>
      <c r="L25" s="369"/>
      <c r="M25" s="370"/>
      <c r="N25" s="315"/>
      <c r="O25" s="382"/>
      <c r="P25" s="313"/>
      <c r="Q25" s="392"/>
      <c r="R25" s="392"/>
      <c r="S25" s="313"/>
    </row>
    <row r="26" spans="1:19" ht="16.5" x14ac:dyDescent="0.3">
      <c r="A26" s="329"/>
      <c r="B26" s="332"/>
      <c r="C26" s="332"/>
      <c r="D26" s="332"/>
      <c r="E26" s="332"/>
      <c r="F26" s="332"/>
      <c r="G26" s="332"/>
      <c r="H26" s="332"/>
      <c r="I26" s="332"/>
      <c r="J26" s="332"/>
      <c r="K26" s="332"/>
      <c r="L26" s="332"/>
      <c r="M26" s="332"/>
      <c r="N26" s="314"/>
      <c r="O26" s="382"/>
      <c r="P26" s="313"/>
      <c r="Q26" s="313"/>
      <c r="R26" s="313"/>
      <c r="S26" s="313"/>
    </row>
    <row r="27" spans="1:19" ht="17.25" thickBot="1" x14ac:dyDescent="0.35">
      <c r="A27" s="329"/>
      <c r="B27" s="330"/>
      <c r="C27" s="330"/>
      <c r="D27" s="330"/>
      <c r="E27" s="330"/>
      <c r="F27" s="330"/>
      <c r="G27" s="330"/>
      <c r="H27" s="330"/>
      <c r="I27" s="330"/>
      <c r="J27" s="330"/>
      <c r="K27" s="330"/>
      <c r="L27" s="330"/>
      <c r="M27" s="330"/>
      <c r="N27" s="314"/>
      <c r="O27" s="382"/>
      <c r="P27" s="313"/>
      <c r="Q27" s="313"/>
      <c r="R27" s="313"/>
      <c r="S27" s="313"/>
    </row>
    <row r="28" spans="1:19" ht="18" thickBot="1" x14ac:dyDescent="0.35">
      <c r="A28" s="331"/>
      <c r="B28" s="337" t="s">
        <v>324</v>
      </c>
      <c r="C28" s="338"/>
      <c r="D28" s="338"/>
      <c r="E28" s="338"/>
      <c r="F28" s="338"/>
      <c r="G28" s="338"/>
      <c r="H28" s="338"/>
      <c r="I28" s="338"/>
      <c r="J28" s="339"/>
      <c r="K28" s="374"/>
      <c r="L28" s="372"/>
      <c r="M28" s="372"/>
      <c r="N28" s="314"/>
      <c r="O28" s="382"/>
      <c r="P28" s="313"/>
      <c r="Q28" s="313"/>
      <c r="R28" s="313"/>
      <c r="S28" s="313"/>
    </row>
    <row r="29" spans="1:19" ht="18" thickBot="1" x14ac:dyDescent="0.35">
      <c r="A29" s="331"/>
      <c r="B29" s="626" t="s">
        <v>325</v>
      </c>
      <c r="C29" s="627"/>
      <c r="D29" s="627"/>
      <c r="E29" s="650"/>
      <c r="F29" s="626" t="s">
        <v>326</v>
      </c>
      <c r="G29" s="627"/>
      <c r="H29" s="628"/>
      <c r="I29" s="351"/>
      <c r="J29" s="373" t="s">
        <v>327</v>
      </c>
      <c r="K29" s="375"/>
      <c r="L29" s="377"/>
      <c r="M29" s="377"/>
      <c r="N29" s="314"/>
      <c r="O29" s="382"/>
      <c r="P29" s="313"/>
      <c r="Q29" s="313"/>
      <c r="R29" s="313"/>
      <c r="S29" s="313"/>
    </row>
    <row r="30" spans="1:19" ht="52.5" thickBot="1" x14ac:dyDescent="0.35">
      <c r="A30" s="331"/>
      <c r="B30" s="346" t="s">
        <v>306</v>
      </c>
      <c r="C30" s="347" t="s">
        <v>2</v>
      </c>
      <c r="D30" s="347" t="s">
        <v>328</v>
      </c>
      <c r="E30" s="354" t="s">
        <v>332</v>
      </c>
      <c r="F30" s="353" t="s">
        <v>329</v>
      </c>
      <c r="G30" s="352" t="s">
        <v>330</v>
      </c>
      <c r="H30" s="354" t="s">
        <v>331</v>
      </c>
      <c r="I30" s="402" t="s">
        <v>340</v>
      </c>
      <c r="J30" s="393" t="s">
        <v>307</v>
      </c>
      <c r="K30" s="376"/>
      <c r="L30" s="378"/>
      <c r="M30" s="378"/>
      <c r="N30" s="314"/>
      <c r="O30" s="382"/>
      <c r="P30" s="313"/>
      <c r="Q30" s="313"/>
      <c r="R30" s="313"/>
      <c r="S30" s="313"/>
    </row>
    <row r="31" spans="1:19" ht="17.25" thickBot="1" x14ac:dyDescent="0.35">
      <c r="A31" s="331"/>
      <c r="B31" s="344">
        <v>1</v>
      </c>
      <c r="C31" s="341" t="s">
        <v>308</v>
      </c>
      <c r="D31" s="333" t="s">
        <v>309</v>
      </c>
      <c r="E31" s="342" t="s">
        <v>333</v>
      </c>
      <c r="F31" s="343">
        <v>20.66</v>
      </c>
      <c r="G31" s="341">
        <v>0.1</v>
      </c>
      <c r="H31" s="345">
        <v>0</v>
      </c>
      <c r="I31" s="394">
        <v>0.15</v>
      </c>
      <c r="J31" s="395">
        <v>137.72999999999999</v>
      </c>
      <c r="K31" s="376"/>
      <c r="L31" s="379"/>
      <c r="M31" s="379"/>
      <c r="N31" s="314"/>
      <c r="O31" s="382"/>
      <c r="P31" s="313"/>
      <c r="Q31" s="313"/>
      <c r="R31" s="313"/>
      <c r="S31" s="313"/>
    </row>
    <row r="32" spans="1:19" ht="17.25" thickBot="1" x14ac:dyDescent="0.35">
      <c r="A32" s="331"/>
      <c r="B32" s="344">
        <v>2</v>
      </c>
      <c r="C32" s="341" t="s">
        <v>310</v>
      </c>
      <c r="D32" s="333" t="s">
        <v>311</v>
      </c>
      <c r="E32" s="342" t="s">
        <v>312</v>
      </c>
      <c r="F32" s="343">
        <v>7.82</v>
      </c>
      <c r="G32" s="341">
        <v>5.29</v>
      </c>
      <c r="H32" s="345">
        <v>0</v>
      </c>
      <c r="I32" s="394">
        <v>0.54</v>
      </c>
      <c r="J32" s="395">
        <v>14.48</v>
      </c>
      <c r="K32" s="376"/>
      <c r="L32" s="379"/>
      <c r="M32" s="379"/>
      <c r="N32" s="314"/>
      <c r="O32" s="382"/>
      <c r="P32" s="313"/>
      <c r="Q32" s="313"/>
      <c r="R32" s="313"/>
      <c r="S32" s="313"/>
    </row>
    <row r="33" spans="1:19" ht="17.25" thickBot="1" x14ac:dyDescent="0.35">
      <c r="A33" s="331"/>
      <c r="B33" s="344">
        <v>3</v>
      </c>
      <c r="C33" s="341" t="s">
        <v>313</v>
      </c>
      <c r="D33" s="333" t="s">
        <v>311</v>
      </c>
      <c r="E33" s="342" t="s">
        <v>314</v>
      </c>
      <c r="F33" s="343">
        <v>6.42</v>
      </c>
      <c r="G33" s="341">
        <v>0.3</v>
      </c>
      <c r="H33" s="345">
        <v>0</v>
      </c>
      <c r="I33" s="394">
        <v>0.1</v>
      </c>
      <c r="J33" s="395">
        <v>64.2</v>
      </c>
      <c r="K33" s="376"/>
      <c r="L33" s="379"/>
      <c r="M33" s="379"/>
      <c r="N33" s="314"/>
      <c r="O33" s="382"/>
      <c r="P33" s="313"/>
      <c r="Q33" s="313"/>
      <c r="R33" s="313"/>
      <c r="S33" s="313"/>
    </row>
    <row r="34" spans="1:19" ht="17.25" thickBot="1" x14ac:dyDescent="0.35">
      <c r="A34" s="331"/>
      <c r="B34" s="344">
        <v>4</v>
      </c>
      <c r="C34" s="341" t="s">
        <v>315</v>
      </c>
      <c r="D34" s="333" t="s">
        <v>311</v>
      </c>
      <c r="E34" s="342" t="s">
        <v>316</v>
      </c>
      <c r="F34" s="343">
        <v>16.84</v>
      </c>
      <c r="G34" s="341">
        <v>0.91</v>
      </c>
      <c r="H34" s="345">
        <v>0</v>
      </c>
      <c r="I34" s="394">
        <v>0.5</v>
      </c>
      <c r="J34" s="395">
        <v>33.68</v>
      </c>
      <c r="K34" s="376"/>
      <c r="L34" s="379"/>
      <c r="M34" s="379"/>
      <c r="N34" s="314"/>
      <c r="O34" s="381"/>
    </row>
    <row r="35" spans="1:19" ht="17.25" thickBot="1" x14ac:dyDescent="0.35">
      <c r="A35" s="331"/>
      <c r="B35" s="344">
        <v>5</v>
      </c>
      <c r="C35" s="341" t="s">
        <v>317</v>
      </c>
      <c r="D35" s="333" t="s">
        <v>318</v>
      </c>
      <c r="E35" s="342" t="s">
        <v>319</v>
      </c>
      <c r="F35" s="343">
        <v>6.52</v>
      </c>
      <c r="G35" s="341">
        <v>1.1599999999999999</v>
      </c>
      <c r="H35" s="345">
        <v>0</v>
      </c>
      <c r="I35" s="394">
        <v>0.11</v>
      </c>
      <c r="J35" s="395">
        <v>59.27</v>
      </c>
      <c r="K35" s="376"/>
      <c r="L35" s="379"/>
      <c r="M35" s="379"/>
      <c r="N35" s="314"/>
      <c r="O35" s="381"/>
    </row>
    <row r="36" spans="1:19" ht="17.25" thickBot="1" x14ac:dyDescent="0.35">
      <c r="A36" s="331"/>
      <c r="B36" s="344">
        <v>6</v>
      </c>
      <c r="C36" s="341" t="s">
        <v>320</v>
      </c>
      <c r="D36" s="333" t="s">
        <v>318</v>
      </c>
      <c r="E36" s="342" t="s">
        <v>321</v>
      </c>
      <c r="F36" s="343">
        <v>17.149999999999999</v>
      </c>
      <c r="G36" s="341">
        <v>6.85</v>
      </c>
      <c r="H36" s="345">
        <v>0</v>
      </c>
      <c r="I36" s="394">
        <v>0.34</v>
      </c>
      <c r="J36" s="395">
        <v>50.44</v>
      </c>
      <c r="K36" s="376"/>
      <c r="L36" s="379"/>
      <c r="M36" s="379"/>
      <c r="N36" s="314"/>
      <c r="O36" s="381"/>
    </row>
    <row r="37" spans="1:19" ht="17.25" thickBot="1" x14ac:dyDescent="0.35">
      <c r="A37" s="331"/>
      <c r="B37" s="357">
        <v>7</v>
      </c>
      <c r="C37" s="349" t="s">
        <v>322</v>
      </c>
      <c r="D37" s="350" t="s">
        <v>323</v>
      </c>
      <c r="E37" s="355" t="s">
        <v>321</v>
      </c>
      <c r="F37" s="348">
        <v>8.14</v>
      </c>
      <c r="G37" s="349">
        <v>7.3</v>
      </c>
      <c r="H37" s="356">
        <v>0</v>
      </c>
      <c r="I37" s="403">
        <v>0.32</v>
      </c>
      <c r="J37" s="404">
        <v>25.44</v>
      </c>
      <c r="K37" s="376"/>
      <c r="L37" s="379"/>
      <c r="M37" s="379"/>
      <c r="N37" s="314"/>
      <c r="O37" s="381"/>
    </row>
    <row r="38" spans="1:19" ht="15.75" thickBot="1" x14ac:dyDescent="0.3">
      <c r="A38" s="371"/>
      <c r="B38" s="340"/>
      <c r="C38" s="316"/>
      <c r="D38" s="316"/>
      <c r="E38" s="316"/>
      <c r="F38" s="316"/>
      <c r="G38" s="316"/>
      <c r="H38" s="316"/>
      <c r="I38" s="316"/>
      <c r="J38" s="405"/>
      <c r="K38" s="376"/>
      <c r="L38" s="314"/>
      <c r="M38" s="314"/>
      <c r="N38" s="314"/>
      <c r="O38" s="381"/>
    </row>
    <row r="39" spans="1:19" ht="15.75" thickBot="1" x14ac:dyDescent="0.3">
      <c r="A39" s="371"/>
      <c r="B39" s="317"/>
      <c r="C39" s="314"/>
      <c r="D39" s="314"/>
      <c r="E39" s="314"/>
      <c r="F39" s="314"/>
      <c r="G39" s="314"/>
      <c r="H39" s="314"/>
      <c r="I39" s="314"/>
      <c r="J39" s="334"/>
      <c r="K39" s="376"/>
      <c r="L39" s="314"/>
      <c r="M39" s="314"/>
      <c r="N39" s="314"/>
      <c r="O39" s="381"/>
    </row>
    <row r="40" spans="1:19" ht="15.75" thickBot="1" x14ac:dyDescent="0.3">
      <c r="A40" s="371"/>
      <c r="B40" s="335" t="s">
        <v>338</v>
      </c>
      <c r="C40" s="314"/>
      <c r="D40" s="314"/>
      <c r="E40" s="314"/>
      <c r="F40" s="314"/>
      <c r="G40" s="314"/>
      <c r="H40" s="314"/>
      <c r="I40" s="314"/>
      <c r="J40" s="334"/>
      <c r="K40" s="376"/>
      <c r="L40" s="314"/>
      <c r="M40" s="314"/>
      <c r="N40" s="314"/>
      <c r="O40" s="381"/>
    </row>
    <row r="41" spans="1:19" ht="15.75" thickBot="1" x14ac:dyDescent="0.3">
      <c r="A41" s="371"/>
      <c r="B41" s="335" t="s">
        <v>336</v>
      </c>
      <c r="C41" s="314"/>
      <c r="D41" s="314"/>
      <c r="E41" s="314"/>
      <c r="F41" s="314"/>
      <c r="G41" s="314"/>
      <c r="H41" s="314"/>
      <c r="I41" s="314"/>
      <c r="J41" s="334"/>
      <c r="K41" s="376"/>
      <c r="L41" s="314"/>
      <c r="M41" s="314"/>
      <c r="N41" s="314"/>
      <c r="O41" s="381"/>
    </row>
    <row r="42" spans="1:19" ht="15.75" thickBot="1" x14ac:dyDescent="0.3">
      <c r="A42" s="371"/>
      <c r="B42" s="336" t="s">
        <v>337</v>
      </c>
      <c r="C42" s="318"/>
      <c r="D42" s="318"/>
      <c r="E42" s="318"/>
      <c r="F42" s="318"/>
      <c r="G42" s="318"/>
      <c r="H42" s="318"/>
      <c r="I42" s="318"/>
      <c r="J42" s="319"/>
      <c r="K42" s="385"/>
      <c r="L42" s="384"/>
      <c r="M42" s="384"/>
      <c r="N42" s="384"/>
      <c r="O42" s="381"/>
    </row>
    <row r="43" spans="1:19" x14ac:dyDescent="0.25">
      <c r="A43" s="314"/>
      <c r="B43" s="388"/>
      <c r="C43" s="316"/>
      <c r="D43" s="316"/>
      <c r="E43" s="316"/>
      <c r="F43" s="316"/>
      <c r="G43" s="316"/>
      <c r="H43" s="316"/>
      <c r="I43" s="316"/>
      <c r="J43" s="316"/>
      <c r="K43" s="314"/>
      <c r="L43" s="314"/>
      <c r="M43" s="314"/>
      <c r="N43" s="314"/>
      <c r="O43" s="381"/>
    </row>
    <row r="44" spans="1:19" ht="15.75" thickBot="1" x14ac:dyDescent="0.3">
      <c r="A44" s="314"/>
      <c r="B44" s="391"/>
      <c r="C44" s="384"/>
      <c r="D44" s="384"/>
      <c r="E44" s="384"/>
      <c r="F44" s="314"/>
      <c r="G44" s="314"/>
      <c r="H44" s="314"/>
      <c r="I44" s="314"/>
      <c r="J44" s="314"/>
      <c r="K44" s="314"/>
      <c r="L44" s="314"/>
      <c r="M44" s="314"/>
      <c r="N44" s="314"/>
      <c r="O44" s="381"/>
    </row>
    <row r="45" spans="1:19" ht="18" thickBot="1" x14ac:dyDescent="0.4">
      <c r="A45" s="371"/>
      <c r="B45" s="474" t="s">
        <v>184</v>
      </c>
      <c r="C45" s="642"/>
      <c r="D45" s="642"/>
      <c r="E45" s="475"/>
      <c r="F45" s="389"/>
      <c r="G45" s="380"/>
      <c r="H45" s="380"/>
      <c r="I45" s="380"/>
      <c r="J45" s="380"/>
      <c r="K45" s="380"/>
      <c r="L45" s="380"/>
      <c r="M45" s="380"/>
      <c r="N45" s="314"/>
      <c r="O45" s="381"/>
    </row>
    <row r="46" spans="1:19" ht="36.75" customHeight="1" x14ac:dyDescent="0.25">
      <c r="A46" s="371"/>
      <c r="B46" s="638" t="s">
        <v>325</v>
      </c>
      <c r="C46" s="639"/>
      <c r="D46" s="468" t="str">
        <f>IF('General Info &amp; Test Results'!$C$29="Inductive", 1, IF((AND(ISNUMBER($D$47), ISNUMBER($D$52), $D$47&gt;0, $D$52&gt;0, $D$47&lt;4, $D$52&lt;100)), 2, IF((AND(ISNUMBER($D$47), ISNUMBER($D$52), $D$47&gt;0, $D$52&gt;0, $D$47&gt;=4, $D$47&lt;=10, $D$52&lt;100)),3,IF((AND(ISNUMBER($D$47), ISNUMBER($D$52), $D$47&gt;0, $D$52&gt;0, $D$47&gt;10, $D$52&lt;100)),4, IF((AND(ISNUMBER($D$47), ISNUMBER($D$52), $D$47&gt;0, $D$52&gt;0, $D$47&lt;20, $D$52&gt;=100, $D$52&lt;=3000)),5,IF((AND(ISNUMBER($D$47), ISNUMBER($D$52), $D$47&gt;0, $D$52&gt;0, $D$47&gt;=20, $D$52&gt;=100, $D$52&lt;=3000)),6,IF((AND(ISNUMBER($D$47), ISNUMBER($D$52), $D$47&gt;0, $D$52&gt;0, $D$47&gt;=20, $D$52&gt;3000)),7,"Missing or Incorrect Charger Type, Battery Voltage or Ebatt")))))))</f>
        <v>Missing or Incorrect Charger Type, Battery Voltage or Ebatt</v>
      </c>
      <c r="E46" s="420"/>
      <c r="F46" s="315"/>
      <c r="G46" s="314"/>
      <c r="H46" s="314"/>
      <c r="I46" s="314"/>
      <c r="J46" s="314"/>
      <c r="K46" s="314"/>
      <c r="L46" s="314"/>
      <c r="M46" s="314"/>
      <c r="N46" s="314"/>
      <c r="O46" s="381"/>
    </row>
    <row r="47" spans="1:19" ht="16.5" x14ac:dyDescent="0.25">
      <c r="A47" s="371"/>
      <c r="B47" s="640" t="s">
        <v>352</v>
      </c>
      <c r="C47" s="641"/>
      <c r="D47" s="463" t="str">
        <f>IF(MAX('General Info &amp; Test Results'!$C$70,'General Info &amp; Test Results'!$C$84,'General Info &amp; Test Results'!$C$98,'General Info &amp; Test Results'!$C$112,'General Info &amp; Test Results'!$C$126,'General Info &amp; Test Results'!$C$140)&lt;&gt;0, MAX('General Info &amp; Test Results'!$C$70,'General Info &amp; Test Results'!$C$84,'General Info &amp; Test Results'!$C$98,'General Info &amp; Test Results'!$C$112,'General Info &amp; Test Results'!$C$126,'General Info &amp; Test Results'!$C$140),"")</f>
        <v/>
      </c>
      <c r="E47" s="420" t="s">
        <v>365</v>
      </c>
      <c r="F47" s="315"/>
      <c r="G47" s="314"/>
      <c r="H47" s="314"/>
      <c r="I47" s="314"/>
      <c r="J47" s="314"/>
      <c r="K47" s="314"/>
      <c r="L47" s="314"/>
      <c r="M47" s="314"/>
      <c r="N47" s="314"/>
      <c r="O47" s="381"/>
    </row>
    <row r="48" spans="1:19" ht="16.5" x14ac:dyDescent="0.25">
      <c r="A48" s="371"/>
      <c r="B48" s="645" t="s">
        <v>326</v>
      </c>
      <c r="C48" s="461" t="s">
        <v>329</v>
      </c>
      <c r="D48" s="463" t="str">
        <f>IFERROR(VLOOKUP($D$46,$B$30:$I$37,MATCH(C48,$B$30:$I$30,FALSE),FALSE),"")</f>
        <v/>
      </c>
      <c r="E48" s="421" t="s">
        <v>103</v>
      </c>
      <c r="F48" s="315"/>
      <c r="G48" s="314"/>
      <c r="H48" s="314"/>
      <c r="I48" s="314"/>
      <c r="J48" s="314"/>
      <c r="K48" s="314"/>
      <c r="L48" s="314"/>
      <c r="M48" s="314"/>
      <c r="N48" s="314"/>
      <c r="O48" s="381"/>
    </row>
    <row r="49" spans="1:15" ht="16.5" x14ac:dyDescent="0.25">
      <c r="A49" s="371"/>
      <c r="B49" s="646"/>
      <c r="C49" s="461" t="s">
        <v>330</v>
      </c>
      <c r="D49" s="463" t="str">
        <f>IFERROR(VLOOKUP($D$46,$B$30:$I$37,MATCH(C49,$B$30:$I$30,FALSE),FALSE),"")</f>
        <v/>
      </c>
      <c r="E49" s="421" t="s">
        <v>103</v>
      </c>
      <c r="F49" s="315"/>
      <c r="G49" s="314"/>
      <c r="H49" s="314"/>
      <c r="I49" s="314"/>
      <c r="J49" s="314"/>
      <c r="K49" s="314"/>
      <c r="L49" s="314"/>
      <c r="M49" s="314"/>
      <c r="N49" s="314"/>
      <c r="O49" s="381"/>
    </row>
    <row r="50" spans="1:15" ht="17.25" customHeight="1" x14ac:dyDescent="0.25">
      <c r="A50" s="371"/>
      <c r="B50" s="647"/>
      <c r="C50" s="461" t="s">
        <v>331</v>
      </c>
      <c r="D50" s="463" t="str">
        <f>IFERROR(VLOOKUP($D$46,$B$30:$I$37,MATCH(C50,$B$30:$I$30,FALSE),FALSE),"")</f>
        <v/>
      </c>
      <c r="E50" s="421" t="s">
        <v>103</v>
      </c>
      <c r="F50" s="315"/>
      <c r="G50" s="314"/>
      <c r="H50" s="314"/>
      <c r="I50" s="314"/>
      <c r="J50" s="314"/>
      <c r="K50" s="314"/>
      <c r="L50" s="314"/>
      <c r="M50" s="314"/>
      <c r="N50" s="314"/>
      <c r="O50" s="381"/>
    </row>
    <row r="51" spans="1:15" ht="17.25" customHeight="1" x14ac:dyDescent="0.25">
      <c r="A51" s="371"/>
      <c r="B51" s="636" t="s">
        <v>340</v>
      </c>
      <c r="C51" s="637"/>
      <c r="D51" s="463" t="str">
        <f>IFERROR(VLOOKUP($D$46,$B$30:$I$37,MATCH(B51,$B$30:$I$30,FALSE),FALSE),"")</f>
        <v/>
      </c>
      <c r="E51" s="421"/>
      <c r="F51" s="315"/>
      <c r="G51" s="314"/>
      <c r="H51" s="314"/>
      <c r="I51" s="314"/>
      <c r="J51" s="314"/>
      <c r="K51" s="314"/>
      <c r="L51" s="314"/>
      <c r="M51" s="314"/>
      <c r="N51" s="314"/>
      <c r="O51" s="381"/>
    </row>
    <row r="52" spans="1:15" ht="16.5" x14ac:dyDescent="0.25">
      <c r="A52" s="371"/>
      <c r="B52" s="636" t="s">
        <v>21</v>
      </c>
      <c r="C52" s="637"/>
      <c r="D52" s="464" t="str">
        <f>IF('Battery Discharge Energy Test'!C46&lt;&gt;0,'Battery Discharge Energy Test'!C46,"")</f>
        <v/>
      </c>
      <c r="E52" s="421" t="s">
        <v>97</v>
      </c>
      <c r="F52" s="315"/>
      <c r="G52" s="314"/>
      <c r="H52" s="314"/>
      <c r="I52" s="314"/>
      <c r="J52" s="314"/>
      <c r="K52" s="314"/>
      <c r="L52" s="314"/>
      <c r="M52" s="314"/>
      <c r="N52" s="314"/>
      <c r="O52" s="381"/>
    </row>
    <row r="53" spans="1:15" ht="17.25" customHeight="1" x14ac:dyDescent="0.25">
      <c r="A53" s="371"/>
      <c r="B53" s="460" t="s">
        <v>119</v>
      </c>
      <c r="C53" s="461"/>
      <c r="D53" s="465" t="str">
        <f>IF('Charge &amp; Maintenance Mode Test'!C38&lt;&gt;0,'Charge &amp; Maintenance Mode Test'!C38,"")</f>
        <v/>
      </c>
      <c r="E53" s="421" t="s">
        <v>103</v>
      </c>
      <c r="F53" s="315"/>
      <c r="G53" s="314"/>
      <c r="H53" s="314"/>
      <c r="I53" s="314"/>
      <c r="J53" s="314"/>
      <c r="K53" s="314"/>
      <c r="L53" s="314"/>
      <c r="M53" s="314"/>
      <c r="N53" s="314"/>
      <c r="O53" s="381"/>
    </row>
    <row r="54" spans="1:15" ht="17.25" customHeight="1" x14ac:dyDescent="0.25">
      <c r="A54" s="371"/>
      <c r="B54" s="460" t="s">
        <v>99</v>
      </c>
      <c r="C54" s="461"/>
      <c r="D54" s="465" t="str">
        <f>IF('Charge &amp; Maintenance Mode Test'!C40&lt;&gt;0,'Charge &amp; Maintenance Mode Test'!C40,"")</f>
        <v/>
      </c>
      <c r="E54" s="421" t="s">
        <v>31</v>
      </c>
      <c r="F54" s="315"/>
      <c r="G54" s="314"/>
      <c r="H54" s="314"/>
      <c r="I54" s="314"/>
      <c r="J54" s="314"/>
      <c r="K54" s="314"/>
      <c r="L54" s="314"/>
      <c r="M54" s="314"/>
      <c r="N54" s="314"/>
      <c r="O54" s="381"/>
    </row>
    <row r="55" spans="1:15" ht="16.5" x14ac:dyDescent="0.25">
      <c r="A55" s="371"/>
      <c r="B55" s="636" t="s">
        <v>98</v>
      </c>
      <c r="C55" s="637"/>
      <c r="D55" s="465" t="str">
        <f>IF('Charge &amp; Maintenance Mode Test'!C44&lt;&gt;0,'Charge &amp; Maintenance Mode Test'!C44,"")</f>
        <v/>
      </c>
      <c r="E55" s="421" t="s">
        <v>97</v>
      </c>
      <c r="F55" s="315"/>
      <c r="G55" s="314"/>
      <c r="H55" s="314"/>
      <c r="I55" s="314"/>
      <c r="J55" s="314"/>
      <c r="K55" s="314"/>
      <c r="L55" s="314"/>
      <c r="M55" s="314"/>
      <c r="N55" s="314"/>
      <c r="O55" s="381"/>
    </row>
    <row r="56" spans="1:15" ht="16.5" x14ac:dyDescent="0.25">
      <c r="A56" s="371"/>
      <c r="B56" s="636" t="s">
        <v>93</v>
      </c>
      <c r="C56" s="637"/>
      <c r="D56" s="465" t="str">
        <f>IF('Standby Mode Power'!D30&lt;&gt;"",'Standby Mode Power'!D34,"")</f>
        <v/>
      </c>
      <c r="E56" s="421" t="s">
        <v>31</v>
      </c>
      <c r="F56" s="315"/>
      <c r="G56" s="314"/>
      <c r="H56" s="314"/>
      <c r="I56" s="314"/>
      <c r="J56" s="314"/>
      <c r="K56" s="314"/>
      <c r="L56" s="314"/>
      <c r="M56" s="314"/>
      <c r="N56" s="314"/>
      <c r="O56" s="381"/>
    </row>
    <row r="57" spans="1:15" ht="16.5" x14ac:dyDescent="0.25">
      <c r="A57" s="371"/>
      <c r="B57" s="651" t="s">
        <v>123</v>
      </c>
      <c r="C57" s="652"/>
      <c r="D57" s="465" t="str">
        <f>IF('Off mode Power'!D30&lt;&gt;"",'Off mode Power'!D34,"")</f>
        <v/>
      </c>
      <c r="E57" s="421" t="s">
        <v>31</v>
      </c>
      <c r="F57" s="315"/>
      <c r="G57" s="314"/>
      <c r="H57" s="314"/>
      <c r="I57" s="314"/>
      <c r="J57" s="314"/>
      <c r="K57" s="314"/>
      <c r="L57" s="314"/>
      <c r="M57" s="314"/>
      <c r="N57" s="314"/>
      <c r="O57" s="381"/>
    </row>
    <row r="58" spans="1:15" ht="16.5" x14ac:dyDescent="0.25">
      <c r="A58" s="371"/>
      <c r="B58" s="645" t="s">
        <v>341</v>
      </c>
      <c r="C58" s="653"/>
      <c r="D58" s="466" t="str">
        <f>IFERROR(IF(($D$53-5)*$D$51&gt;=$D$48,(0.365*($D$51*($D$55-5*$D$54-$D$52)*(24/($D$53-5))+($D$56*$D$49)+($D$57*$D$50))),(0.365*($D$51*($D$55-5*$D$54-$D$52)*(24/$D$53)+($D$54*($D$48-($D$53-5)*$D$51))+($D$49*$D$56)+($D$50*$D$57)))),"")</f>
        <v/>
      </c>
      <c r="E58" s="455" t="s">
        <v>339</v>
      </c>
      <c r="F58" s="390"/>
      <c r="G58" s="387"/>
      <c r="H58" s="387"/>
      <c r="I58" s="314"/>
      <c r="J58" s="314"/>
      <c r="K58" s="314"/>
      <c r="L58" s="314"/>
      <c r="M58" s="314"/>
      <c r="N58" s="314"/>
      <c r="O58" s="381"/>
    </row>
    <row r="59" spans="1:15" ht="16.5" x14ac:dyDescent="0.25">
      <c r="A59" s="313"/>
      <c r="B59" s="654" t="s">
        <v>342</v>
      </c>
      <c r="C59" s="655"/>
      <c r="D59" s="467" t="str">
        <f>IFERROR(IF(($D$53-5)*$D$51&gt;=$D$48,(0.365*($D$51*($D$55-5*$D$54-$D$52)*(24/($D$53-5))+($D$56*$D$49)+($D$57*$D$50))),(0.365*($D$51*($D$55-5*$D$54-$D$52)*(24/$D$53)+($D$54*($D$48-($D$53-5)*$D$51))+($D$49*$D$56)+($D$50*$D$57)))),"")</f>
        <v/>
      </c>
      <c r="E59" s="454" t="s">
        <v>339</v>
      </c>
      <c r="F59" s="390"/>
      <c r="G59" s="387"/>
      <c r="H59" s="387"/>
      <c r="I59" s="314"/>
      <c r="J59" s="314"/>
      <c r="K59" s="314"/>
      <c r="L59" s="314"/>
      <c r="M59" s="314"/>
      <c r="N59" s="314"/>
      <c r="O59" s="381"/>
    </row>
    <row r="60" spans="1:15" ht="18" thickBot="1" x14ac:dyDescent="0.3">
      <c r="B60" s="643" t="s">
        <v>354</v>
      </c>
      <c r="C60" s="644"/>
      <c r="D60" s="469" t="str">
        <f>IFERROR(IF(($D$53-5)*$D$51&gt;=$D$48, "Equation (ii)", "Equation (i)"),"")</f>
        <v/>
      </c>
      <c r="E60" s="452"/>
      <c r="F60" s="315"/>
      <c r="G60" s="314"/>
      <c r="H60" s="314"/>
      <c r="I60" s="314"/>
      <c r="J60" s="314"/>
      <c r="K60" s="314"/>
      <c r="L60" s="314"/>
      <c r="M60" s="314"/>
      <c r="N60" s="314"/>
      <c r="O60" s="381"/>
    </row>
    <row r="61" spans="1:15" ht="17.25" x14ac:dyDescent="0.25">
      <c r="B61" s="418"/>
      <c r="C61" s="418"/>
      <c r="D61" s="462"/>
      <c r="E61" s="419"/>
      <c r="F61" s="313"/>
      <c r="G61" s="313"/>
      <c r="H61" s="313"/>
      <c r="I61" s="313"/>
      <c r="J61" s="313"/>
      <c r="K61" s="313"/>
      <c r="L61" s="316"/>
      <c r="M61" s="316"/>
      <c r="N61" s="316"/>
      <c r="O61" s="381"/>
    </row>
    <row r="62" spans="1:15" x14ac:dyDescent="0.25">
      <c r="A62" s="383"/>
      <c r="B62" s="383"/>
      <c r="C62" s="383"/>
      <c r="D62" s="383"/>
      <c r="E62" s="383"/>
      <c r="F62" s="383"/>
      <c r="G62" s="383"/>
      <c r="H62" s="383"/>
      <c r="I62" s="383"/>
      <c r="J62" s="383"/>
      <c r="K62" s="383"/>
      <c r="L62" s="386"/>
      <c r="M62" s="386"/>
      <c r="N62" s="386"/>
      <c r="O62" s="381"/>
    </row>
    <row r="63" spans="1:15" x14ac:dyDescent="0.25">
      <c r="L63" s="314"/>
      <c r="M63" s="314"/>
      <c r="N63" s="314"/>
      <c r="O63" s="314"/>
    </row>
    <row r="64" spans="1:15" x14ac:dyDescent="0.25">
      <c r="L64" s="314"/>
      <c r="M64" s="314"/>
      <c r="N64" s="314"/>
      <c r="O64" s="314"/>
    </row>
  </sheetData>
  <sheetProtection algorithmName="SHA-512" hashValue="xwxQ7RaHUThR91qBwPcxXMQ1QmfR8meDzQ8tV7AkENEDvahve8iQ1PskucFabCDHQQGyuPzReiE5o0DZipdlFw==" saltValue="+t/9xGICuWHmEcxTKIAW7w==" spinCount="100000" sheet="1" selectLockedCells="1"/>
  <mergeCells count="18">
    <mergeCell ref="B60:C60"/>
    <mergeCell ref="B48:B50"/>
    <mergeCell ref="B2:C2"/>
    <mergeCell ref="B29:E29"/>
    <mergeCell ref="B55:C55"/>
    <mergeCell ref="B56:C56"/>
    <mergeCell ref="B57:C57"/>
    <mergeCell ref="B58:C58"/>
    <mergeCell ref="B52:C52"/>
    <mergeCell ref="B59:C59"/>
    <mergeCell ref="F29:H29"/>
    <mergeCell ref="E4:G4"/>
    <mergeCell ref="B13:M14"/>
    <mergeCell ref="B12:M12"/>
    <mergeCell ref="B51:C51"/>
    <mergeCell ref="B46:C46"/>
    <mergeCell ref="B47:C47"/>
    <mergeCell ref="B45:E45"/>
  </mergeCells>
  <hyperlinks>
    <hyperlink ref="E4" location="Instructions!A1" display="Back to Instuctions"/>
  </hyperlinks>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Equation.3" shapeId="16385" r:id="rId4">
          <objectPr defaultSize="0" r:id="rId5">
            <anchor moveWithCells="1">
              <from>
                <xdr:col>1</xdr:col>
                <xdr:colOff>295275</xdr:colOff>
                <xdr:row>16</xdr:row>
                <xdr:rowOff>9525</xdr:rowOff>
              </from>
              <to>
                <xdr:col>4</xdr:col>
                <xdr:colOff>209550</xdr:colOff>
                <xdr:row>19</xdr:row>
                <xdr:rowOff>57150</xdr:rowOff>
              </to>
            </anchor>
          </objectPr>
        </oleObject>
      </mc:Choice>
      <mc:Fallback>
        <oleObject progId="Equation.3" shapeId="16385" r:id="rId4"/>
      </mc:Fallback>
    </mc:AlternateContent>
    <mc:AlternateContent xmlns:mc="http://schemas.openxmlformats.org/markup-compatibility/2006">
      <mc:Choice Requires="x14">
        <oleObject progId="Equation.3" shapeId="16386" r:id="rId6">
          <objectPr defaultSize="0" autoPict="0" r:id="rId7">
            <anchor moveWithCells="1">
              <from>
                <xdr:col>1</xdr:col>
                <xdr:colOff>285750</xdr:colOff>
                <xdr:row>21</xdr:row>
                <xdr:rowOff>76200</xdr:rowOff>
              </from>
              <to>
                <xdr:col>3</xdr:col>
                <xdr:colOff>1676400</xdr:colOff>
                <xdr:row>24</xdr:row>
                <xdr:rowOff>85725</xdr:rowOff>
              </to>
            </anchor>
          </objectPr>
        </oleObject>
      </mc:Choice>
      <mc:Fallback>
        <oleObject progId="Equation.3" shapeId="16386" r:id="rId6"/>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0"/>
  <sheetViews>
    <sheetView showGridLines="0" zoomScale="80" zoomScaleNormal="80" workbookViewId="0">
      <selection activeCell="B13" sqref="B13:F16"/>
    </sheetView>
  </sheetViews>
  <sheetFormatPr defaultRowHeight="16.5" x14ac:dyDescent="0.3"/>
  <cols>
    <col min="1" max="1" width="9.140625" style="43"/>
    <col min="2" max="2" width="31.5703125" style="43" customWidth="1"/>
    <col min="3" max="3" width="55" style="43" customWidth="1"/>
    <col min="4" max="4" width="9.140625" style="43"/>
    <col min="5" max="5" width="24.85546875" style="43" customWidth="1"/>
    <col min="6" max="6" width="47.28515625" style="43" customWidth="1"/>
    <col min="7" max="7" width="4.28515625" style="43" customWidth="1"/>
    <col min="8" max="8" width="4" style="43" customWidth="1"/>
    <col min="9" max="16384" width="9.140625" style="43"/>
  </cols>
  <sheetData>
    <row r="1" spans="2:8" ht="17.25" thickBot="1" x14ac:dyDescent="0.35">
      <c r="H1" s="167"/>
    </row>
    <row r="2" spans="2:8" ht="18" thickBot="1" x14ac:dyDescent="0.35">
      <c r="B2" s="570" t="str">
        <f>'Version Control'!$B$2</f>
        <v>Title Block</v>
      </c>
      <c r="C2" s="571"/>
      <c r="H2" s="167"/>
    </row>
    <row r="3" spans="2:8" x14ac:dyDescent="0.3">
      <c r="B3" s="193" t="str">
        <f>'Version Control'!$B$3</f>
        <v>Test Report Template Name:</v>
      </c>
      <c r="C3" s="194" t="str">
        <f>'Version Control'!$C$3</f>
        <v>Battery Charger</v>
      </c>
      <c r="H3" s="167"/>
    </row>
    <row r="4" spans="2:8" x14ac:dyDescent="0.3">
      <c r="B4" s="195" t="str">
        <f>'Version Control'!$B$4</f>
        <v>Version Number:</v>
      </c>
      <c r="C4" s="196" t="str">
        <f>'Version Control'!$C$4</f>
        <v>v2.2</v>
      </c>
      <c r="E4" s="113" t="s">
        <v>268</v>
      </c>
      <c r="H4" s="167"/>
    </row>
    <row r="5" spans="2:8" x14ac:dyDescent="0.3">
      <c r="B5" s="197" t="str">
        <f>'Version Control'!$B$5</f>
        <v xml:space="preserve">Latest Template Revision: </v>
      </c>
      <c r="C5" s="731">
        <f>'Version Control'!$C$5</f>
        <v>43011</v>
      </c>
      <c r="H5" s="167"/>
    </row>
    <row r="6" spans="2:8" x14ac:dyDescent="0.3">
      <c r="B6" s="197" t="str">
        <f>'Version Control'!$B$6</f>
        <v>Tab Name:</v>
      </c>
      <c r="C6" s="198" t="str">
        <f ca="1">MID(CELL("filename",B1), FIND("]", CELL("filename", B1))+ 1, 255)</f>
        <v>Comments</v>
      </c>
      <c r="H6" s="167"/>
    </row>
    <row r="7" spans="2:8" ht="35.25" customHeight="1" x14ac:dyDescent="0.3">
      <c r="B7" s="311" t="str">
        <f>'Version Control'!$B$7</f>
        <v>File Name:</v>
      </c>
      <c r="C7" s="312" t="str">
        <f ca="1">'Version Control'!$C$7</f>
        <v>Battery Charger - v2.2.xlsx</v>
      </c>
      <c r="H7" s="167"/>
    </row>
    <row r="8" spans="2:8" ht="17.25" thickBot="1" x14ac:dyDescent="0.35">
      <c r="B8" s="199" t="str">
        <f>'Version Control'!$B$8</f>
        <v xml:space="preserve">Test Completion Date: </v>
      </c>
      <c r="C8" s="305" t="str">
        <f>'Version Control'!$C$8</f>
        <v>[MM/DD/YYYY]</v>
      </c>
      <c r="H8" s="167"/>
    </row>
    <row r="9" spans="2:8" x14ac:dyDescent="0.3">
      <c r="H9" s="167"/>
    </row>
    <row r="10" spans="2:8" ht="17.25" thickBot="1" x14ac:dyDescent="0.35">
      <c r="H10" s="167"/>
    </row>
    <row r="11" spans="2:8" ht="18" thickBot="1" x14ac:dyDescent="0.35">
      <c r="B11" s="668" t="s">
        <v>210</v>
      </c>
      <c r="C11" s="669"/>
      <c r="D11" s="669"/>
      <c r="E11" s="669"/>
      <c r="F11" s="670"/>
      <c r="H11" s="167"/>
    </row>
    <row r="12" spans="2:8" x14ac:dyDescent="0.3">
      <c r="B12" s="48"/>
      <c r="C12" s="37"/>
      <c r="D12" s="37"/>
      <c r="E12" s="37"/>
      <c r="F12" s="38"/>
      <c r="H12" s="167"/>
    </row>
    <row r="13" spans="2:8" x14ac:dyDescent="0.3">
      <c r="B13" s="656"/>
      <c r="C13" s="657"/>
      <c r="D13" s="657"/>
      <c r="E13" s="657"/>
      <c r="F13" s="658"/>
      <c r="H13" s="167"/>
    </row>
    <row r="14" spans="2:8" x14ac:dyDescent="0.3">
      <c r="B14" s="659"/>
      <c r="C14" s="660"/>
      <c r="D14" s="660"/>
      <c r="E14" s="660"/>
      <c r="F14" s="661"/>
      <c r="H14" s="167"/>
    </row>
    <row r="15" spans="2:8" x14ac:dyDescent="0.3">
      <c r="B15" s="659"/>
      <c r="C15" s="660"/>
      <c r="D15" s="660"/>
      <c r="E15" s="660"/>
      <c r="F15" s="661"/>
      <c r="H15" s="167"/>
    </row>
    <row r="16" spans="2:8" x14ac:dyDescent="0.3">
      <c r="B16" s="662"/>
      <c r="C16" s="663"/>
      <c r="D16" s="663"/>
      <c r="E16" s="663"/>
      <c r="F16" s="664"/>
      <c r="H16" s="167"/>
    </row>
    <row r="17" spans="2:8" x14ac:dyDescent="0.3">
      <c r="B17" s="48"/>
      <c r="C17" s="37"/>
      <c r="D17" s="37"/>
      <c r="E17" s="37"/>
      <c r="F17" s="38"/>
      <c r="H17" s="167"/>
    </row>
    <row r="18" spans="2:8" x14ac:dyDescent="0.3">
      <c r="B18" s="48"/>
      <c r="C18" s="37"/>
      <c r="D18" s="37"/>
      <c r="E18" s="37"/>
      <c r="F18" s="38"/>
      <c r="H18" s="167"/>
    </row>
    <row r="19" spans="2:8" x14ac:dyDescent="0.3">
      <c r="B19" s="656"/>
      <c r="C19" s="657"/>
      <c r="D19" s="657"/>
      <c r="E19" s="657"/>
      <c r="F19" s="658"/>
      <c r="H19" s="167"/>
    </row>
    <row r="20" spans="2:8" x14ac:dyDescent="0.3">
      <c r="B20" s="659"/>
      <c r="C20" s="660"/>
      <c r="D20" s="660"/>
      <c r="E20" s="660"/>
      <c r="F20" s="661"/>
      <c r="H20" s="167"/>
    </row>
    <row r="21" spans="2:8" x14ac:dyDescent="0.3">
      <c r="B21" s="659"/>
      <c r="C21" s="660"/>
      <c r="D21" s="660"/>
      <c r="E21" s="660"/>
      <c r="F21" s="661"/>
      <c r="H21" s="167"/>
    </row>
    <row r="22" spans="2:8" x14ac:dyDescent="0.3">
      <c r="B22" s="662"/>
      <c r="C22" s="663"/>
      <c r="D22" s="663"/>
      <c r="E22" s="663"/>
      <c r="F22" s="664"/>
      <c r="H22" s="167"/>
    </row>
    <row r="23" spans="2:8" x14ac:dyDescent="0.3">
      <c r="B23" s="48"/>
      <c r="C23" s="37"/>
      <c r="D23" s="37"/>
      <c r="E23" s="37"/>
      <c r="F23" s="38"/>
      <c r="H23" s="167"/>
    </row>
    <row r="24" spans="2:8" x14ac:dyDescent="0.3">
      <c r="B24" s="48"/>
      <c r="C24" s="37"/>
      <c r="D24" s="37"/>
      <c r="E24" s="37"/>
      <c r="F24" s="38"/>
      <c r="H24" s="167"/>
    </row>
    <row r="25" spans="2:8" x14ac:dyDescent="0.3">
      <c r="B25" s="656"/>
      <c r="C25" s="657"/>
      <c r="D25" s="657"/>
      <c r="E25" s="657"/>
      <c r="F25" s="658"/>
      <c r="H25" s="167"/>
    </row>
    <row r="26" spans="2:8" x14ac:dyDescent="0.3">
      <c r="B26" s="659"/>
      <c r="C26" s="660"/>
      <c r="D26" s="660"/>
      <c r="E26" s="660"/>
      <c r="F26" s="661"/>
      <c r="H26" s="167"/>
    </row>
    <row r="27" spans="2:8" x14ac:dyDescent="0.3">
      <c r="B27" s="659"/>
      <c r="C27" s="660"/>
      <c r="D27" s="660"/>
      <c r="E27" s="660"/>
      <c r="F27" s="661"/>
      <c r="H27" s="167"/>
    </row>
    <row r="28" spans="2:8" x14ac:dyDescent="0.3">
      <c r="B28" s="662"/>
      <c r="C28" s="663"/>
      <c r="D28" s="663"/>
      <c r="E28" s="663"/>
      <c r="F28" s="664"/>
      <c r="H28" s="167"/>
    </row>
    <row r="29" spans="2:8" x14ac:dyDescent="0.3">
      <c r="B29" s="48"/>
      <c r="C29" s="37"/>
      <c r="D29" s="37"/>
      <c r="E29" s="37"/>
      <c r="F29" s="38"/>
      <c r="H29" s="167"/>
    </row>
    <row r="30" spans="2:8" x14ac:dyDescent="0.3">
      <c r="B30" s="48"/>
      <c r="C30" s="37"/>
      <c r="D30" s="37"/>
      <c r="E30" s="37"/>
      <c r="F30" s="38"/>
      <c r="H30" s="167"/>
    </row>
    <row r="31" spans="2:8" x14ac:dyDescent="0.3">
      <c r="B31" s="656"/>
      <c r="C31" s="657"/>
      <c r="D31" s="657"/>
      <c r="E31" s="657"/>
      <c r="F31" s="658"/>
      <c r="H31" s="167"/>
    </row>
    <row r="32" spans="2:8" x14ac:dyDescent="0.3">
      <c r="B32" s="659"/>
      <c r="C32" s="660"/>
      <c r="D32" s="660"/>
      <c r="E32" s="660"/>
      <c r="F32" s="661"/>
      <c r="H32" s="167"/>
    </row>
    <row r="33" spans="2:8" x14ac:dyDescent="0.3">
      <c r="B33" s="659"/>
      <c r="C33" s="660"/>
      <c r="D33" s="660"/>
      <c r="E33" s="660"/>
      <c r="F33" s="661"/>
      <c r="H33" s="167"/>
    </row>
    <row r="34" spans="2:8" x14ac:dyDescent="0.3">
      <c r="B34" s="662"/>
      <c r="C34" s="663"/>
      <c r="D34" s="663"/>
      <c r="E34" s="663"/>
      <c r="F34" s="664"/>
      <c r="H34" s="167"/>
    </row>
    <row r="35" spans="2:8" x14ac:dyDescent="0.3">
      <c r="B35" s="48"/>
      <c r="C35" s="37"/>
      <c r="D35" s="37"/>
      <c r="E35" s="37"/>
      <c r="F35" s="38"/>
      <c r="H35" s="167"/>
    </row>
    <row r="36" spans="2:8" x14ac:dyDescent="0.3">
      <c r="B36" s="48"/>
      <c r="C36" s="37"/>
      <c r="D36" s="37"/>
      <c r="E36" s="37"/>
      <c r="F36" s="38"/>
      <c r="H36" s="167"/>
    </row>
    <row r="37" spans="2:8" x14ac:dyDescent="0.3">
      <c r="B37" s="656"/>
      <c r="C37" s="657"/>
      <c r="D37" s="657"/>
      <c r="E37" s="657"/>
      <c r="F37" s="658"/>
      <c r="H37" s="167"/>
    </row>
    <row r="38" spans="2:8" x14ac:dyDescent="0.3">
      <c r="B38" s="659"/>
      <c r="C38" s="660"/>
      <c r="D38" s="660"/>
      <c r="E38" s="660"/>
      <c r="F38" s="661"/>
      <c r="H38" s="167"/>
    </row>
    <row r="39" spans="2:8" x14ac:dyDescent="0.3">
      <c r="B39" s="659"/>
      <c r="C39" s="660"/>
      <c r="D39" s="660"/>
      <c r="E39" s="660"/>
      <c r="F39" s="661"/>
      <c r="H39" s="167"/>
    </row>
    <row r="40" spans="2:8" x14ac:dyDescent="0.3">
      <c r="B40" s="662"/>
      <c r="C40" s="663"/>
      <c r="D40" s="663"/>
      <c r="E40" s="663"/>
      <c r="F40" s="664"/>
      <c r="H40" s="167"/>
    </row>
    <row r="41" spans="2:8" x14ac:dyDescent="0.3">
      <c r="B41" s="48"/>
      <c r="C41" s="37"/>
      <c r="D41" s="37"/>
      <c r="E41" s="37"/>
      <c r="F41" s="38"/>
      <c r="H41" s="167"/>
    </row>
    <row r="42" spans="2:8" x14ac:dyDescent="0.3">
      <c r="B42" s="48"/>
      <c r="C42" s="37"/>
      <c r="D42" s="37"/>
      <c r="E42" s="37"/>
      <c r="F42" s="38"/>
      <c r="H42" s="167"/>
    </row>
    <row r="43" spans="2:8" x14ac:dyDescent="0.3">
      <c r="B43" s="656"/>
      <c r="C43" s="657"/>
      <c r="D43" s="657"/>
      <c r="E43" s="657"/>
      <c r="F43" s="658"/>
      <c r="H43" s="167"/>
    </row>
    <row r="44" spans="2:8" x14ac:dyDescent="0.3">
      <c r="B44" s="659"/>
      <c r="C44" s="660"/>
      <c r="D44" s="660"/>
      <c r="E44" s="660"/>
      <c r="F44" s="661"/>
      <c r="H44" s="167"/>
    </row>
    <row r="45" spans="2:8" x14ac:dyDescent="0.3">
      <c r="B45" s="659"/>
      <c r="C45" s="660"/>
      <c r="D45" s="660"/>
      <c r="E45" s="660"/>
      <c r="F45" s="661"/>
      <c r="H45" s="167"/>
    </row>
    <row r="46" spans="2:8" x14ac:dyDescent="0.3">
      <c r="B46" s="662"/>
      <c r="C46" s="663"/>
      <c r="D46" s="663"/>
      <c r="E46" s="663"/>
      <c r="F46" s="664"/>
      <c r="H46" s="167"/>
    </row>
    <row r="47" spans="2:8" x14ac:dyDescent="0.3">
      <c r="B47" s="48"/>
      <c r="C47" s="37"/>
      <c r="D47" s="37"/>
      <c r="E47" s="37"/>
      <c r="F47" s="38"/>
      <c r="H47" s="167"/>
    </row>
    <row r="48" spans="2:8" x14ac:dyDescent="0.3">
      <c r="B48" s="48"/>
      <c r="C48" s="37"/>
      <c r="D48" s="37"/>
      <c r="E48" s="37"/>
      <c r="F48" s="38"/>
      <c r="H48" s="167"/>
    </row>
    <row r="49" spans="1:8" x14ac:dyDescent="0.3">
      <c r="B49" s="656"/>
      <c r="C49" s="657"/>
      <c r="D49" s="657"/>
      <c r="E49" s="657"/>
      <c r="F49" s="658"/>
      <c r="H49" s="167"/>
    </row>
    <row r="50" spans="1:8" x14ac:dyDescent="0.3">
      <c r="B50" s="659"/>
      <c r="C50" s="660"/>
      <c r="D50" s="660"/>
      <c r="E50" s="660"/>
      <c r="F50" s="661"/>
      <c r="H50" s="167"/>
    </row>
    <row r="51" spans="1:8" x14ac:dyDescent="0.3">
      <c r="B51" s="659"/>
      <c r="C51" s="660"/>
      <c r="D51" s="660"/>
      <c r="E51" s="660"/>
      <c r="F51" s="661"/>
      <c r="H51" s="167"/>
    </row>
    <row r="52" spans="1:8" x14ac:dyDescent="0.3">
      <c r="B52" s="662"/>
      <c r="C52" s="663"/>
      <c r="D52" s="663"/>
      <c r="E52" s="663"/>
      <c r="F52" s="664"/>
      <c r="H52" s="167"/>
    </row>
    <row r="53" spans="1:8" x14ac:dyDescent="0.3">
      <c r="B53" s="48"/>
      <c r="C53" s="37"/>
      <c r="D53" s="37"/>
      <c r="E53" s="37"/>
      <c r="F53" s="38"/>
      <c r="H53" s="167"/>
    </row>
    <row r="54" spans="1:8" x14ac:dyDescent="0.3">
      <c r="B54" s="48"/>
      <c r="C54" s="37"/>
      <c r="D54" s="37"/>
      <c r="E54" s="37"/>
      <c r="F54" s="38"/>
      <c r="H54" s="167"/>
    </row>
    <row r="55" spans="1:8" x14ac:dyDescent="0.3">
      <c r="B55" s="656"/>
      <c r="C55" s="657"/>
      <c r="D55" s="657"/>
      <c r="E55" s="657"/>
      <c r="F55" s="658"/>
      <c r="H55" s="167"/>
    </row>
    <row r="56" spans="1:8" x14ac:dyDescent="0.3">
      <c r="B56" s="659"/>
      <c r="C56" s="660"/>
      <c r="D56" s="660"/>
      <c r="E56" s="660"/>
      <c r="F56" s="661"/>
      <c r="H56" s="167"/>
    </row>
    <row r="57" spans="1:8" x14ac:dyDescent="0.3">
      <c r="B57" s="659"/>
      <c r="C57" s="660"/>
      <c r="D57" s="660"/>
      <c r="E57" s="660"/>
      <c r="F57" s="661"/>
      <c r="H57" s="167"/>
    </row>
    <row r="58" spans="1:8" ht="17.25" thickBot="1" x14ac:dyDescent="0.35">
      <c r="B58" s="665"/>
      <c r="C58" s="666"/>
      <c r="D58" s="666"/>
      <c r="E58" s="666"/>
      <c r="F58" s="667"/>
      <c r="H58" s="167"/>
    </row>
    <row r="59" spans="1:8" x14ac:dyDescent="0.3">
      <c r="H59" s="167"/>
    </row>
    <row r="60" spans="1:8" x14ac:dyDescent="0.3">
      <c r="A60" s="167"/>
      <c r="B60" s="167"/>
      <c r="C60" s="167"/>
      <c r="D60" s="167"/>
      <c r="E60" s="167"/>
      <c r="F60" s="167"/>
      <c r="G60" s="167"/>
      <c r="H60" s="167"/>
    </row>
  </sheetData>
  <sheetProtection algorithmName="SHA-512" hashValue="l56/Z9VLOeDwY6xgyRjZtrP+VB2Xwg7dEfXoPu6HTHVT/UR3B7hC0tIEgq3o+VwTMNzKoq6ZyKIXN8PiBXuEjg==" saltValue="DB5wpzhDwwp/ODdAk0mPnQ==" spinCount="100000" sheet="1" selectLockedCells="1"/>
  <mergeCells count="10">
    <mergeCell ref="B37:F40"/>
    <mergeCell ref="B43:F46"/>
    <mergeCell ref="B49:F52"/>
    <mergeCell ref="B55:F58"/>
    <mergeCell ref="B2:C2"/>
    <mergeCell ref="B11:F11"/>
    <mergeCell ref="B13:F16"/>
    <mergeCell ref="B19:F22"/>
    <mergeCell ref="B25:F28"/>
    <mergeCell ref="B31:F34"/>
  </mergeCells>
  <hyperlinks>
    <hyperlink ref="E4" location="Instructions!A1" display="Back to Instuction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I111"/>
  <sheetViews>
    <sheetView showGridLines="0" zoomScale="80" zoomScaleNormal="80" workbookViewId="0">
      <selection activeCell="B12" sqref="B12:D34"/>
    </sheetView>
  </sheetViews>
  <sheetFormatPr defaultRowHeight="16.5" x14ac:dyDescent="0.3"/>
  <cols>
    <col min="1" max="1" width="3.140625" style="43" customWidth="1"/>
    <col min="2" max="2" width="30.85546875" style="73" customWidth="1"/>
    <col min="3" max="3" width="67.7109375" style="43" customWidth="1"/>
    <col min="4" max="4" width="30.7109375" style="43" customWidth="1"/>
    <col min="5" max="5" width="3.28515625" style="43" customWidth="1"/>
    <col min="6" max="6" width="96.5703125" style="43" customWidth="1"/>
    <col min="7" max="7" width="33.7109375" style="43" customWidth="1"/>
    <col min="8" max="8" width="4.28515625" style="43" customWidth="1"/>
    <col min="9" max="9" width="4.140625" style="43" customWidth="1"/>
    <col min="10" max="16384" width="9.140625" style="43"/>
  </cols>
  <sheetData>
    <row r="1" spans="2:9" ht="17.25" thickBot="1" x14ac:dyDescent="0.35">
      <c r="I1" s="167"/>
    </row>
    <row r="2" spans="2:9" ht="18" thickBot="1" x14ac:dyDescent="0.35">
      <c r="B2" s="570" t="str">
        <f>'Version Control'!$B$2</f>
        <v>Title Block</v>
      </c>
      <c r="C2" s="571"/>
      <c r="D2" s="309"/>
      <c r="I2" s="167"/>
    </row>
    <row r="3" spans="2:9" x14ac:dyDescent="0.3">
      <c r="B3" s="160" t="str">
        <f>'Version Control'!$B$3</f>
        <v>Test Report Template Name:</v>
      </c>
      <c r="C3" s="148" t="str">
        <f>'Version Control'!$C$3</f>
        <v>Battery Charger</v>
      </c>
      <c r="D3" s="306"/>
      <c r="I3" s="167"/>
    </row>
    <row r="4" spans="2:9" x14ac:dyDescent="0.3">
      <c r="B4" s="161" t="str">
        <f>'Version Control'!$B$4</f>
        <v>Version Number:</v>
      </c>
      <c r="C4" s="150" t="str">
        <f>'Version Control'!$C$4</f>
        <v>v2.2</v>
      </c>
      <c r="D4" s="306"/>
      <c r="F4" s="113" t="s">
        <v>268</v>
      </c>
      <c r="G4" s="138"/>
      <c r="I4" s="167"/>
    </row>
    <row r="5" spans="2:9" x14ac:dyDescent="0.3">
      <c r="B5" s="162" t="str">
        <f>'Version Control'!$B$5</f>
        <v xml:space="preserve">Latest Template Revision: </v>
      </c>
      <c r="C5" s="729">
        <f>'Version Control'!$C$5</f>
        <v>43011</v>
      </c>
      <c r="D5" s="307"/>
      <c r="I5" s="167"/>
    </row>
    <row r="6" spans="2:9" x14ac:dyDescent="0.3">
      <c r="B6" s="162" t="str">
        <f>'Version Control'!$B$6</f>
        <v>Tab Name:</v>
      </c>
      <c r="C6" s="168" t="str">
        <f ca="1">MID(CELL("filename",A1), FIND("]", CELL("filename", A1))+ 1, 255)</f>
        <v>Photos</v>
      </c>
      <c r="D6" s="308"/>
      <c r="I6" s="167"/>
    </row>
    <row r="7" spans="2:9" ht="35.25" customHeight="1" x14ac:dyDescent="0.3">
      <c r="B7" s="310" t="str">
        <f>'Version Control'!$B$7</f>
        <v>File Name:</v>
      </c>
      <c r="C7" s="216" t="str">
        <f ca="1">'Version Control'!$C$7</f>
        <v>Battery Charger - v2.2.xlsx</v>
      </c>
      <c r="D7" s="306"/>
      <c r="I7" s="167"/>
    </row>
    <row r="8" spans="2:9" ht="17.25" thickBot="1" x14ac:dyDescent="0.35">
      <c r="B8" s="163" t="str">
        <f>'Version Control'!$B$8</f>
        <v xml:space="preserve">Test Completion Date: </v>
      </c>
      <c r="C8" s="154" t="str">
        <f>'Version Control'!$C$8</f>
        <v>[MM/DD/YYYY]</v>
      </c>
      <c r="D8" s="307"/>
      <c r="I8" s="167"/>
    </row>
    <row r="9" spans="2:9" x14ac:dyDescent="0.3">
      <c r="I9" s="167"/>
    </row>
    <row r="10" spans="2:9" ht="17.25" thickBot="1" x14ac:dyDescent="0.35">
      <c r="I10" s="167"/>
    </row>
    <row r="11" spans="2:9" ht="18" thickBot="1" x14ac:dyDescent="0.35">
      <c r="B11" s="570" t="s">
        <v>274</v>
      </c>
      <c r="C11" s="584"/>
      <c r="D11" s="571"/>
      <c r="F11" s="570" t="s">
        <v>275</v>
      </c>
      <c r="G11" s="571"/>
      <c r="I11" s="167"/>
    </row>
    <row r="12" spans="2:9" x14ac:dyDescent="0.3">
      <c r="B12" s="671"/>
      <c r="C12" s="672"/>
      <c r="D12" s="673"/>
      <c r="F12" s="680"/>
      <c r="G12" s="681"/>
      <c r="I12" s="167"/>
    </row>
    <row r="13" spans="2:9" x14ac:dyDescent="0.3">
      <c r="B13" s="674"/>
      <c r="C13" s="675"/>
      <c r="D13" s="676"/>
      <c r="F13" s="682"/>
      <c r="G13" s="683"/>
      <c r="I13" s="167"/>
    </row>
    <row r="14" spans="2:9" x14ac:dyDescent="0.3">
      <c r="B14" s="674"/>
      <c r="C14" s="675"/>
      <c r="D14" s="676"/>
      <c r="F14" s="682"/>
      <c r="G14" s="683"/>
      <c r="I14" s="167"/>
    </row>
    <row r="15" spans="2:9" x14ac:dyDescent="0.3">
      <c r="B15" s="674"/>
      <c r="C15" s="675"/>
      <c r="D15" s="676"/>
      <c r="F15" s="682"/>
      <c r="G15" s="683"/>
      <c r="I15" s="167"/>
    </row>
    <row r="16" spans="2:9" x14ac:dyDescent="0.3">
      <c r="B16" s="674"/>
      <c r="C16" s="675"/>
      <c r="D16" s="676"/>
      <c r="F16" s="682"/>
      <c r="G16" s="683"/>
      <c r="I16" s="167"/>
    </row>
    <row r="17" spans="2:9" x14ac:dyDescent="0.3">
      <c r="B17" s="674"/>
      <c r="C17" s="675"/>
      <c r="D17" s="676"/>
      <c r="F17" s="682"/>
      <c r="G17" s="683"/>
      <c r="I17" s="167"/>
    </row>
    <row r="18" spans="2:9" x14ac:dyDescent="0.3">
      <c r="B18" s="674"/>
      <c r="C18" s="675"/>
      <c r="D18" s="676"/>
      <c r="F18" s="682"/>
      <c r="G18" s="683"/>
      <c r="I18" s="167"/>
    </row>
    <row r="19" spans="2:9" x14ac:dyDescent="0.3">
      <c r="B19" s="674"/>
      <c r="C19" s="675"/>
      <c r="D19" s="676"/>
      <c r="F19" s="682"/>
      <c r="G19" s="683"/>
      <c r="I19" s="167"/>
    </row>
    <row r="20" spans="2:9" x14ac:dyDescent="0.3">
      <c r="B20" s="674"/>
      <c r="C20" s="675"/>
      <c r="D20" s="676"/>
      <c r="F20" s="682"/>
      <c r="G20" s="683"/>
      <c r="I20" s="167"/>
    </row>
    <row r="21" spans="2:9" x14ac:dyDescent="0.3">
      <c r="B21" s="674"/>
      <c r="C21" s="675"/>
      <c r="D21" s="676"/>
      <c r="F21" s="682"/>
      <c r="G21" s="683"/>
      <c r="I21" s="167"/>
    </row>
    <row r="22" spans="2:9" x14ac:dyDescent="0.3">
      <c r="B22" s="674"/>
      <c r="C22" s="675"/>
      <c r="D22" s="676"/>
      <c r="F22" s="682"/>
      <c r="G22" s="683"/>
      <c r="I22" s="167"/>
    </row>
    <row r="23" spans="2:9" x14ac:dyDescent="0.3">
      <c r="B23" s="674"/>
      <c r="C23" s="675"/>
      <c r="D23" s="676"/>
      <c r="F23" s="682"/>
      <c r="G23" s="683"/>
      <c r="I23" s="167"/>
    </row>
    <row r="24" spans="2:9" x14ac:dyDescent="0.3">
      <c r="B24" s="674"/>
      <c r="C24" s="675"/>
      <c r="D24" s="676"/>
      <c r="F24" s="682"/>
      <c r="G24" s="683"/>
      <c r="I24" s="167"/>
    </row>
    <row r="25" spans="2:9" x14ac:dyDescent="0.3">
      <c r="B25" s="674"/>
      <c r="C25" s="675"/>
      <c r="D25" s="676"/>
      <c r="F25" s="682"/>
      <c r="G25" s="683"/>
      <c r="I25" s="167"/>
    </row>
    <row r="26" spans="2:9" x14ac:dyDescent="0.3">
      <c r="B26" s="674"/>
      <c r="C26" s="675"/>
      <c r="D26" s="676"/>
      <c r="F26" s="682"/>
      <c r="G26" s="683"/>
      <c r="I26" s="167"/>
    </row>
    <row r="27" spans="2:9" x14ac:dyDescent="0.3">
      <c r="B27" s="674"/>
      <c r="C27" s="675"/>
      <c r="D27" s="676"/>
      <c r="F27" s="682"/>
      <c r="G27" s="683"/>
      <c r="I27" s="167"/>
    </row>
    <row r="28" spans="2:9" x14ac:dyDescent="0.3">
      <c r="B28" s="674"/>
      <c r="C28" s="675"/>
      <c r="D28" s="676"/>
      <c r="F28" s="682"/>
      <c r="G28" s="683"/>
      <c r="I28" s="167"/>
    </row>
    <row r="29" spans="2:9" x14ac:dyDescent="0.3">
      <c r="B29" s="674"/>
      <c r="C29" s="675"/>
      <c r="D29" s="676"/>
      <c r="F29" s="682"/>
      <c r="G29" s="683"/>
      <c r="I29" s="167"/>
    </row>
    <row r="30" spans="2:9" x14ac:dyDescent="0.3">
      <c r="B30" s="674"/>
      <c r="C30" s="675"/>
      <c r="D30" s="676"/>
      <c r="F30" s="682"/>
      <c r="G30" s="683"/>
      <c r="I30" s="167"/>
    </row>
    <row r="31" spans="2:9" x14ac:dyDescent="0.3">
      <c r="B31" s="674"/>
      <c r="C31" s="675"/>
      <c r="D31" s="676"/>
      <c r="F31" s="682"/>
      <c r="G31" s="683"/>
      <c r="I31" s="167"/>
    </row>
    <row r="32" spans="2:9" x14ac:dyDescent="0.3">
      <c r="B32" s="674"/>
      <c r="C32" s="675"/>
      <c r="D32" s="676"/>
      <c r="F32" s="682"/>
      <c r="G32" s="683"/>
      <c r="I32" s="167"/>
    </row>
    <row r="33" spans="2:9" x14ac:dyDescent="0.3">
      <c r="B33" s="674"/>
      <c r="C33" s="675"/>
      <c r="D33" s="676"/>
      <c r="F33" s="682"/>
      <c r="G33" s="683"/>
      <c r="I33" s="167"/>
    </row>
    <row r="34" spans="2:9" ht="17.25" thickBot="1" x14ac:dyDescent="0.35">
      <c r="B34" s="677"/>
      <c r="C34" s="678"/>
      <c r="D34" s="679"/>
      <c r="F34" s="684"/>
      <c r="G34" s="685"/>
      <c r="I34" s="167"/>
    </row>
    <row r="35" spans="2:9" ht="17.25" thickBot="1" x14ac:dyDescent="0.35">
      <c r="I35" s="167"/>
    </row>
    <row r="36" spans="2:9" ht="18" thickBot="1" x14ac:dyDescent="0.35">
      <c r="B36" s="570" t="s">
        <v>277</v>
      </c>
      <c r="C36" s="584"/>
      <c r="D36" s="571"/>
      <c r="F36" s="570" t="s">
        <v>276</v>
      </c>
      <c r="G36" s="571"/>
      <c r="I36" s="167"/>
    </row>
    <row r="37" spans="2:9" x14ac:dyDescent="0.3">
      <c r="B37" s="671"/>
      <c r="C37" s="672"/>
      <c r="D37" s="673"/>
      <c r="F37" s="680"/>
      <c r="G37" s="681"/>
      <c r="I37" s="167"/>
    </row>
    <row r="38" spans="2:9" x14ac:dyDescent="0.3">
      <c r="B38" s="674"/>
      <c r="C38" s="675"/>
      <c r="D38" s="676"/>
      <c r="F38" s="682"/>
      <c r="G38" s="683"/>
      <c r="I38" s="167"/>
    </row>
    <row r="39" spans="2:9" x14ac:dyDescent="0.3">
      <c r="B39" s="674"/>
      <c r="C39" s="675"/>
      <c r="D39" s="676"/>
      <c r="F39" s="682"/>
      <c r="G39" s="683"/>
      <c r="I39" s="167"/>
    </row>
    <row r="40" spans="2:9" x14ac:dyDescent="0.3">
      <c r="B40" s="674"/>
      <c r="C40" s="675"/>
      <c r="D40" s="676"/>
      <c r="F40" s="682"/>
      <c r="G40" s="683"/>
      <c r="I40" s="167"/>
    </row>
    <row r="41" spans="2:9" x14ac:dyDescent="0.3">
      <c r="B41" s="674"/>
      <c r="C41" s="675"/>
      <c r="D41" s="676"/>
      <c r="F41" s="682"/>
      <c r="G41" s="683"/>
      <c r="I41" s="167"/>
    </row>
    <row r="42" spans="2:9" x14ac:dyDescent="0.3">
      <c r="B42" s="674"/>
      <c r="C42" s="675"/>
      <c r="D42" s="676"/>
      <c r="F42" s="682"/>
      <c r="G42" s="683"/>
      <c r="I42" s="167"/>
    </row>
    <row r="43" spans="2:9" x14ac:dyDescent="0.3">
      <c r="B43" s="674"/>
      <c r="C43" s="675"/>
      <c r="D43" s="676"/>
      <c r="F43" s="682"/>
      <c r="G43" s="683"/>
      <c r="I43" s="167"/>
    </row>
    <row r="44" spans="2:9" x14ac:dyDescent="0.3">
      <c r="B44" s="674"/>
      <c r="C44" s="675"/>
      <c r="D44" s="676"/>
      <c r="F44" s="682"/>
      <c r="G44" s="683"/>
      <c r="I44" s="167"/>
    </row>
    <row r="45" spans="2:9" x14ac:dyDescent="0.3">
      <c r="B45" s="674"/>
      <c r="C45" s="675"/>
      <c r="D45" s="676"/>
      <c r="F45" s="682"/>
      <c r="G45" s="683"/>
      <c r="I45" s="167"/>
    </row>
    <row r="46" spans="2:9" x14ac:dyDescent="0.3">
      <c r="B46" s="674"/>
      <c r="C46" s="675"/>
      <c r="D46" s="676"/>
      <c r="F46" s="682"/>
      <c r="G46" s="683"/>
      <c r="I46" s="167"/>
    </row>
    <row r="47" spans="2:9" x14ac:dyDescent="0.3">
      <c r="B47" s="674"/>
      <c r="C47" s="675"/>
      <c r="D47" s="676"/>
      <c r="F47" s="682"/>
      <c r="G47" s="683"/>
      <c r="I47" s="167"/>
    </row>
    <row r="48" spans="2:9" x14ac:dyDescent="0.3">
      <c r="B48" s="674"/>
      <c r="C48" s="675"/>
      <c r="D48" s="676"/>
      <c r="F48" s="682"/>
      <c r="G48" s="683"/>
      <c r="I48" s="167"/>
    </row>
    <row r="49" spans="2:9" x14ac:dyDescent="0.3">
      <c r="B49" s="674"/>
      <c r="C49" s="675"/>
      <c r="D49" s="676"/>
      <c r="F49" s="682"/>
      <c r="G49" s="683"/>
      <c r="I49" s="167"/>
    </row>
    <row r="50" spans="2:9" x14ac:dyDescent="0.3">
      <c r="B50" s="674"/>
      <c r="C50" s="675"/>
      <c r="D50" s="676"/>
      <c r="F50" s="682"/>
      <c r="G50" s="683"/>
      <c r="I50" s="167"/>
    </row>
    <row r="51" spans="2:9" x14ac:dyDescent="0.3">
      <c r="B51" s="674"/>
      <c r="C51" s="675"/>
      <c r="D51" s="676"/>
      <c r="F51" s="682"/>
      <c r="G51" s="683"/>
      <c r="I51" s="167"/>
    </row>
    <row r="52" spans="2:9" x14ac:dyDescent="0.3">
      <c r="B52" s="674"/>
      <c r="C52" s="675"/>
      <c r="D52" s="676"/>
      <c r="F52" s="682"/>
      <c r="G52" s="683"/>
      <c r="I52" s="167"/>
    </row>
    <row r="53" spans="2:9" x14ac:dyDescent="0.3">
      <c r="B53" s="674"/>
      <c r="C53" s="675"/>
      <c r="D53" s="676"/>
      <c r="F53" s="682"/>
      <c r="G53" s="683"/>
      <c r="I53" s="167"/>
    </row>
    <row r="54" spans="2:9" x14ac:dyDescent="0.3">
      <c r="B54" s="674"/>
      <c r="C54" s="675"/>
      <c r="D54" s="676"/>
      <c r="F54" s="682"/>
      <c r="G54" s="683"/>
      <c r="I54" s="167"/>
    </row>
    <row r="55" spans="2:9" x14ac:dyDescent="0.3">
      <c r="B55" s="674"/>
      <c r="C55" s="675"/>
      <c r="D55" s="676"/>
      <c r="F55" s="682"/>
      <c r="G55" s="683"/>
      <c r="I55" s="167"/>
    </row>
    <row r="56" spans="2:9" x14ac:dyDescent="0.3">
      <c r="B56" s="674"/>
      <c r="C56" s="675"/>
      <c r="D56" s="676"/>
      <c r="F56" s="682"/>
      <c r="G56" s="683"/>
      <c r="I56" s="167"/>
    </row>
    <row r="57" spans="2:9" x14ac:dyDescent="0.3">
      <c r="B57" s="674"/>
      <c r="C57" s="675"/>
      <c r="D57" s="676"/>
      <c r="F57" s="682"/>
      <c r="G57" s="683"/>
      <c r="I57" s="167"/>
    </row>
    <row r="58" spans="2:9" x14ac:dyDescent="0.3">
      <c r="B58" s="674"/>
      <c r="C58" s="675"/>
      <c r="D58" s="676"/>
      <c r="F58" s="682"/>
      <c r="G58" s="683"/>
      <c r="I58" s="167"/>
    </row>
    <row r="59" spans="2:9" ht="17.25" thickBot="1" x14ac:dyDescent="0.35">
      <c r="B59" s="677"/>
      <c r="C59" s="678"/>
      <c r="D59" s="679"/>
      <c r="F59" s="684"/>
      <c r="G59" s="685"/>
      <c r="I59" s="167"/>
    </row>
    <row r="60" spans="2:9" ht="17.25" thickBot="1" x14ac:dyDescent="0.35">
      <c r="I60" s="167"/>
    </row>
    <row r="61" spans="2:9" ht="18" thickBot="1" x14ac:dyDescent="0.35">
      <c r="B61" s="570" t="s">
        <v>278</v>
      </c>
      <c r="C61" s="584"/>
      <c r="D61" s="571"/>
      <c r="F61" s="570" t="s">
        <v>279</v>
      </c>
      <c r="G61" s="571"/>
      <c r="I61" s="167"/>
    </row>
    <row r="62" spans="2:9" x14ac:dyDescent="0.3">
      <c r="B62" s="671"/>
      <c r="C62" s="672"/>
      <c r="D62" s="673"/>
      <c r="F62" s="680"/>
      <c r="G62" s="681"/>
      <c r="I62" s="167"/>
    </row>
    <row r="63" spans="2:9" x14ac:dyDescent="0.3">
      <c r="B63" s="674"/>
      <c r="C63" s="675"/>
      <c r="D63" s="676"/>
      <c r="F63" s="682"/>
      <c r="G63" s="683"/>
      <c r="I63" s="167"/>
    </row>
    <row r="64" spans="2:9" x14ac:dyDescent="0.3">
      <c r="B64" s="674"/>
      <c r="C64" s="675"/>
      <c r="D64" s="676"/>
      <c r="F64" s="682"/>
      <c r="G64" s="683"/>
      <c r="I64" s="167"/>
    </row>
    <row r="65" spans="2:9" x14ac:dyDescent="0.3">
      <c r="B65" s="674"/>
      <c r="C65" s="675"/>
      <c r="D65" s="676"/>
      <c r="F65" s="682"/>
      <c r="G65" s="683"/>
      <c r="I65" s="167"/>
    </row>
    <row r="66" spans="2:9" x14ac:dyDescent="0.3">
      <c r="B66" s="674"/>
      <c r="C66" s="675"/>
      <c r="D66" s="676"/>
      <c r="F66" s="682"/>
      <c r="G66" s="683"/>
      <c r="I66" s="167"/>
    </row>
    <row r="67" spans="2:9" x14ac:dyDescent="0.3">
      <c r="B67" s="674"/>
      <c r="C67" s="675"/>
      <c r="D67" s="676"/>
      <c r="F67" s="682"/>
      <c r="G67" s="683"/>
      <c r="I67" s="167"/>
    </row>
    <row r="68" spans="2:9" x14ac:dyDescent="0.3">
      <c r="B68" s="674"/>
      <c r="C68" s="675"/>
      <c r="D68" s="676"/>
      <c r="F68" s="682"/>
      <c r="G68" s="683"/>
      <c r="I68" s="167"/>
    </row>
    <row r="69" spans="2:9" x14ac:dyDescent="0.3">
      <c r="B69" s="674"/>
      <c r="C69" s="675"/>
      <c r="D69" s="676"/>
      <c r="F69" s="682"/>
      <c r="G69" s="683"/>
      <c r="I69" s="167"/>
    </row>
    <row r="70" spans="2:9" x14ac:dyDescent="0.3">
      <c r="B70" s="674"/>
      <c r="C70" s="675"/>
      <c r="D70" s="676"/>
      <c r="F70" s="682"/>
      <c r="G70" s="683"/>
      <c r="I70" s="167"/>
    </row>
    <row r="71" spans="2:9" x14ac:dyDescent="0.3">
      <c r="B71" s="674"/>
      <c r="C71" s="675"/>
      <c r="D71" s="676"/>
      <c r="F71" s="682"/>
      <c r="G71" s="683"/>
      <c r="I71" s="167"/>
    </row>
    <row r="72" spans="2:9" x14ac:dyDescent="0.3">
      <c r="B72" s="674"/>
      <c r="C72" s="675"/>
      <c r="D72" s="676"/>
      <c r="F72" s="682"/>
      <c r="G72" s="683"/>
      <c r="I72" s="167"/>
    </row>
    <row r="73" spans="2:9" x14ac:dyDescent="0.3">
      <c r="B73" s="674"/>
      <c r="C73" s="675"/>
      <c r="D73" s="676"/>
      <c r="F73" s="682"/>
      <c r="G73" s="683"/>
      <c r="I73" s="167"/>
    </row>
    <row r="74" spans="2:9" x14ac:dyDescent="0.3">
      <c r="B74" s="674"/>
      <c r="C74" s="675"/>
      <c r="D74" s="676"/>
      <c r="F74" s="682"/>
      <c r="G74" s="683"/>
      <c r="I74" s="167"/>
    </row>
    <row r="75" spans="2:9" x14ac:dyDescent="0.3">
      <c r="B75" s="674"/>
      <c r="C75" s="675"/>
      <c r="D75" s="676"/>
      <c r="F75" s="682"/>
      <c r="G75" s="683"/>
      <c r="I75" s="167"/>
    </row>
    <row r="76" spans="2:9" x14ac:dyDescent="0.3">
      <c r="B76" s="674"/>
      <c r="C76" s="675"/>
      <c r="D76" s="676"/>
      <c r="F76" s="682"/>
      <c r="G76" s="683"/>
      <c r="I76" s="167"/>
    </row>
    <row r="77" spans="2:9" x14ac:dyDescent="0.3">
      <c r="B77" s="674"/>
      <c r="C77" s="675"/>
      <c r="D77" s="676"/>
      <c r="F77" s="682"/>
      <c r="G77" s="683"/>
      <c r="I77" s="167"/>
    </row>
    <row r="78" spans="2:9" x14ac:dyDescent="0.3">
      <c r="B78" s="674"/>
      <c r="C78" s="675"/>
      <c r="D78" s="676"/>
      <c r="F78" s="682"/>
      <c r="G78" s="683"/>
      <c r="I78" s="167"/>
    </row>
    <row r="79" spans="2:9" x14ac:dyDescent="0.3">
      <c r="B79" s="674"/>
      <c r="C79" s="675"/>
      <c r="D79" s="676"/>
      <c r="F79" s="682"/>
      <c r="G79" s="683"/>
      <c r="I79" s="167"/>
    </row>
    <row r="80" spans="2:9" x14ac:dyDescent="0.3">
      <c r="B80" s="674"/>
      <c r="C80" s="675"/>
      <c r="D80" s="676"/>
      <c r="F80" s="682"/>
      <c r="G80" s="683"/>
      <c r="I80" s="167"/>
    </row>
    <row r="81" spans="2:9" x14ac:dyDescent="0.3">
      <c r="B81" s="674"/>
      <c r="C81" s="675"/>
      <c r="D81" s="676"/>
      <c r="F81" s="682"/>
      <c r="G81" s="683"/>
      <c r="I81" s="167"/>
    </row>
    <row r="82" spans="2:9" x14ac:dyDescent="0.3">
      <c r="B82" s="674"/>
      <c r="C82" s="675"/>
      <c r="D82" s="676"/>
      <c r="F82" s="682"/>
      <c r="G82" s="683"/>
      <c r="I82" s="167"/>
    </row>
    <row r="83" spans="2:9" x14ac:dyDescent="0.3">
      <c r="B83" s="674"/>
      <c r="C83" s="675"/>
      <c r="D83" s="676"/>
      <c r="F83" s="682"/>
      <c r="G83" s="683"/>
      <c r="I83" s="167"/>
    </row>
    <row r="84" spans="2:9" ht="17.25" thickBot="1" x14ac:dyDescent="0.35">
      <c r="B84" s="677"/>
      <c r="C84" s="678"/>
      <c r="D84" s="679"/>
      <c r="F84" s="684"/>
      <c r="G84" s="685"/>
      <c r="I84" s="167"/>
    </row>
    <row r="85" spans="2:9" ht="17.25" thickBot="1" x14ac:dyDescent="0.35">
      <c r="I85" s="167"/>
    </row>
    <row r="86" spans="2:9" ht="18" thickBot="1" x14ac:dyDescent="0.35">
      <c r="B86" s="570" t="s">
        <v>280</v>
      </c>
      <c r="C86" s="584"/>
      <c r="D86" s="571"/>
      <c r="F86" s="570" t="s">
        <v>281</v>
      </c>
      <c r="G86" s="571"/>
      <c r="I86" s="167"/>
    </row>
    <row r="87" spans="2:9" x14ac:dyDescent="0.3">
      <c r="B87" s="671"/>
      <c r="C87" s="672"/>
      <c r="D87" s="673"/>
      <c r="F87" s="680"/>
      <c r="G87" s="681"/>
      <c r="I87" s="167"/>
    </row>
    <row r="88" spans="2:9" x14ac:dyDescent="0.3">
      <c r="B88" s="674"/>
      <c r="C88" s="675"/>
      <c r="D88" s="676"/>
      <c r="F88" s="682"/>
      <c r="G88" s="683"/>
      <c r="I88" s="167"/>
    </row>
    <row r="89" spans="2:9" x14ac:dyDescent="0.3">
      <c r="B89" s="674"/>
      <c r="C89" s="675"/>
      <c r="D89" s="676"/>
      <c r="F89" s="682"/>
      <c r="G89" s="683"/>
      <c r="I89" s="167"/>
    </row>
    <row r="90" spans="2:9" x14ac:dyDescent="0.3">
      <c r="B90" s="674"/>
      <c r="C90" s="675"/>
      <c r="D90" s="676"/>
      <c r="F90" s="682"/>
      <c r="G90" s="683"/>
      <c r="I90" s="167"/>
    </row>
    <row r="91" spans="2:9" x14ac:dyDescent="0.3">
      <c r="B91" s="674"/>
      <c r="C91" s="675"/>
      <c r="D91" s="676"/>
      <c r="F91" s="682"/>
      <c r="G91" s="683"/>
      <c r="I91" s="167"/>
    </row>
    <row r="92" spans="2:9" x14ac:dyDescent="0.3">
      <c r="B92" s="674"/>
      <c r="C92" s="675"/>
      <c r="D92" s="676"/>
      <c r="F92" s="682"/>
      <c r="G92" s="683"/>
      <c r="I92" s="167"/>
    </row>
    <row r="93" spans="2:9" x14ac:dyDescent="0.3">
      <c r="B93" s="674"/>
      <c r="C93" s="675"/>
      <c r="D93" s="676"/>
      <c r="F93" s="682"/>
      <c r="G93" s="683"/>
      <c r="I93" s="167"/>
    </row>
    <row r="94" spans="2:9" x14ac:dyDescent="0.3">
      <c r="B94" s="674"/>
      <c r="C94" s="675"/>
      <c r="D94" s="676"/>
      <c r="F94" s="682"/>
      <c r="G94" s="683"/>
      <c r="I94" s="167"/>
    </row>
    <row r="95" spans="2:9" x14ac:dyDescent="0.3">
      <c r="B95" s="674"/>
      <c r="C95" s="675"/>
      <c r="D95" s="676"/>
      <c r="F95" s="682"/>
      <c r="G95" s="683"/>
      <c r="I95" s="167"/>
    </row>
    <row r="96" spans="2:9" x14ac:dyDescent="0.3">
      <c r="B96" s="674"/>
      <c r="C96" s="675"/>
      <c r="D96" s="676"/>
      <c r="F96" s="682"/>
      <c r="G96" s="683"/>
      <c r="I96" s="167"/>
    </row>
    <row r="97" spans="1:9" x14ac:dyDescent="0.3">
      <c r="B97" s="674"/>
      <c r="C97" s="675"/>
      <c r="D97" s="676"/>
      <c r="F97" s="682"/>
      <c r="G97" s="683"/>
      <c r="I97" s="167"/>
    </row>
    <row r="98" spans="1:9" x14ac:dyDescent="0.3">
      <c r="B98" s="674"/>
      <c r="C98" s="675"/>
      <c r="D98" s="676"/>
      <c r="F98" s="682"/>
      <c r="G98" s="683"/>
      <c r="I98" s="167"/>
    </row>
    <row r="99" spans="1:9" x14ac:dyDescent="0.3">
      <c r="B99" s="674"/>
      <c r="C99" s="675"/>
      <c r="D99" s="676"/>
      <c r="F99" s="682"/>
      <c r="G99" s="683"/>
      <c r="I99" s="167"/>
    </row>
    <row r="100" spans="1:9" x14ac:dyDescent="0.3">
      <c r="B100" s="674"/>
      <c r="C100" s="675"/>
      <c r="D100" s="676"/>
      <c r="F100" s="682"/>
      <c r="G100" s="683"/>
      <c r="I100" s="167"/>
    </row>
    <row r="101" spans="1:9" x14ac:dyDescent="0.3">
      <c r="B101" s="674"/>
      <c r="C101" s="675"/>
      <c r="D101" s="676"/>
      <c r="F101" s="682"/>
      <c r="G101" s="683"/>
      <c r="I101" s="167"/>
    </row>
    <row r="102" spans="1:9" x14ac:dyDescent="0.3">
      <c r="B102" s="674"/>
      <c r="C102" s="675"/>
      <c r="D102" s="676"/>
      <c r="F102" s="682"/>
      <c r="G102" s="683"/>
      <c r="I102" s="167"/>
    </row>
    <row r="103" spans="1:9" x14ac:dyDescent="0.3">
      <c r="B103" s="674"/>
      <c r="C103" s="675"/>
      <c r="D103" s="676"/>
      <c r="F103" s="682"/>
      <c r="G103" s="683"/>
      <c r="I103" s="167"/>
    </row>
    <row r="104" spans="1:9" x14ac:dyDescent="0.3">
      <c r="B104" s="674"/>
      <c r="C104" s="675"/>
      <c r="D104" s="676"/>
      <c r="F104" s="682"/>
      <c r="G104" s="683"/>
      <c r="I104" s="167"/>
    </row>
    <row r="105" spans="1:9" x14ac:dyDescent="0.3">
      <c r="B105" s="674"/>
      <c r="C105" s="675"/>
      <c r="D105" s="676"/>
      <c r="F105" s="682"/>
      <c r="G105" s="683"/>
      <c r="I105" s="167"/>
    </row>
    <row r="106" spans="1:9" x14ac:dyDescent="0.3">
      <c r="B106" s="674"/>
      <c r="C106" s="675"/>
      <c r="D106" s="676"/>
      <c r="F106" s="682"/>
      <c r="G106" s="683"/>
      <c r="I106" s="167"/>
    </row>
    <row r="107" spans="1:9" x14ac:dyDescent="0.3">
      <c r="B107" s="674"/>
      <c r="C107" s="675"/>
      <c r="D107" s="676"/>
      <c r="F107" s="682"/>
      <c r="G107" s="683"/>
      <c r="I107" s="167"/>
    </row>
    <row r="108" spans="1:9" x14ac:dyDescent="0.3">
      <c r="B108" s="674"/>
      <c r="C108" s="675"/>
      <c r="D108" s="676"/>
      <c r="F108" s="682"/>
      <c r="G108" s="683"/>
      <c r="I108" s="167"/>
    </row>
    <row r="109" spans="1:9" ht="17.25" thickBot="1" x14ac:dyDescent="0.35">
      <c r="B109" s="677"/>
      <c r="C109" s="678"/>
      <c r="D109" s="679"/>
      <c r="F109" s="684"/>
      <c r="G109" s="685"/>
      <c r="I109" s="167"/>
    </row>
    <row r="110" spans="1:9" x14ac:dyDescent="0.3">
      <c r="I110" s="167"/>
    </row>
    <row r="111" spans="1:9" x14ac:dyDescent="0.3">
      <c r="A111" s="167"/>
      <c r="B111" s="192"/>
      <c r="C111" s="167"/>
      <c r="D111" s="167"/>
      <c r="E111" s="167"/>
      <c r="F111" s="167"/>
      <c r="G111" s="167"/>
      <c r="H111" s="167"/>
      <c r="I111" s="167"/>
    </row>
  </sheetData>
  <sheetProtection algorithmName="SHA-512" hashValue="GtElFukD/+E79Zx7LU280isjra3Bh9Zy63sWI1n6FEE/wuWlb7GP9edLfsaJ9Qc72brGFrbeKNcUhKaSDQx94Q==" saltValue="cFs0LiEyE2zvPok9FtOq/Q==" spinCount="100000" sheet="1" selectLockedCells="1"/>
  <mergeCells count="17">
    <mergeCell ref="B12:D34"/>
    <mergeCell ref="B87:D109"/>
    <mergeCell ref="F86:G86"/>
    <mergeCell ref="F87:G109"/>
    <mergeCell ref="B86:D86"/>
    <mergeCell ref="B2:C2"/>
    <mergeCell ref="B11:D11"/>
    <mergeCell ref="B61:D61"/>
    <mergeCell ref="B62:D84"/>
    <mergeCell ref="F61:G61"/>
    <mergeCell ref="F62:G84"/>
    <mergeCell ref="F11:G11"/>
    <mergeCell ref="F12:G34"/>
    <mergeCell ref="B36:D36"/>
    <mergeCell ref="B37:D59"/>
    <mergeCell ref="F36:G36"/>
    <mergeCell ref="F37:G59"/>
  </mergeCells>
  <hyperlinks>
    <hyperlink ref="F4" location="Instructions!A1" display="Back to Instuctions"/>
  </hyperlinks>
  <pageMargins left="0.7" right="0.7" top="0.75" bottom="0.75" header="0.3" footer="0.3"/>
  <pageSetup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0"/>
  <sheetViews>
    <sheetView showGridLines="0" zoomScale="80" zoomScaleNormal="80" workbookViewId="0">
      <selection activeCell="E15" sqref="E15"/>
    </sheetView>
  </sheetViews>
  <sheetFormatPr defaultRowHeight="16.5" x14ac:dyDescent="0.3"/>
  <cols>
    <col min="1" max="1" width="3.5703125" style="171" customWidth="1"/>
    <col min="2" max="2" width="30.7109375" style="171" bestFit="1" customWidth="1"/>
    <col min="3" max="3" width="52.28515625" style="171" customWidth="1"/>
    <col min="4" max="4" width="22.7109375" style="171" customWidth="1"/>
    <col min="5" max="5" width="50" style="171" customWidth="1"/>
    <col min="6" max="6" width="4.42578125" style="171" customWidth="1"/>
    <col min="7" max="7" width="3.85546875" style="171" customWidth="1"/>
    <col min="8" max="16384" width="9.140625" style="171"/>
  </cols>
  <sheetData>
    <row r="1" spans="1:7" ht="17.25" thickBot="1" x14ac:dyDescent="0.35">
      <c r="G1" s="172"/>
    </row>
    <row r="2" spans="1:7" ht="18" thickBot="1" x14ac:dyDescent="0.35">
      <c r="B2" s="472" t="str">
        <f>'Version Control'!$B$2</f>
        <v>Title Block</v>
      </c>
      <c r="C2" s="473"/>
      <c r="G2" s="172"/>
    </row>
    <row r="3" spans="1:7" x14ac:dyDescent="0.3">
      <c r="B3" s="173" t="str">
        <f>'Version Control'!$B$3</f>
        <v>Test Report Template Name:</v>
      </c>
      <c r="C3" s="174" t="str">
        <f>'Version Control'!$C$3</f>
        <v>Battery Charger</v>
      </c>
      <c r="G3" s="172"/>
    </row>
    <row r="4" spans="1:7" ht="18" x14ac:dyDescent="0.35">
      <c r="B4" s="175" t="str">
        <f>'Version Control'!$B$4</f>
        <v>Version Number:</v>
      </c>
      <c r="C4" s="176" t="str">
        <f>'Version Control'!$C$4</f>
        <v>v2.2</v>
      </c>
      <c r="E4" s="177" t="s">
        <v>268</v>
      </c>
      <c r="G4" s="172"/>
    </row>
    <row r="5" spans="1:7" x14ac:dyDescent="0.3">
      <c r="B5" s="178" t="str">
        <f>'Version Control'!$B$5</f>
        <v xml:space="preserve">Latest Template Revision: </v>
      </c>
      <c r="C5" s="730">
        <f>'Version Control'!$C$5</f>
        <v>43011</v>
      </c>
      <c r="G5" s="172"/>
    </row>
    <row r="6" spans="1:7" x14ac:dyDescent="0.3">
      <c r="B6" s="178" t="str">
        <f>'Version Control'!$B$6</f>
        <v>Tab Name:</v>
      </c>
      <c r="C6" s="179" t="str">
        <f ca="1">MID(CELL("filename",A1), FIND("]", CELL("filename", A1))+ 1, 255)</f>
        <v>Report Sign-Off Block</v>
      </c>
      <c r="G6" s="172"/>
    </row>
    <row r="7" spans="1:7" ht="35.25" customHeight="1" x14ac:dyDescent="0.3">
      <c r="B7" s="180" t="str">
        <f>'Version Control'!$B$7</f>
        <v>File Name:</v>
      </c>
      <c r="C7" s="181" t="str">
        <f ca="1">'Version Control'!$C$7</f>
        <v>Battery Charger - v2.2.xlsx</v>
      </c>
      <c r="G7" s="172"/>
    </row>
    <row r="8" spans="1:7" ht="17.25" thickBot="1" x14ac:dyDescent="0.35">
      <c r="B8" s="182" t="str">
        <f>'Version Control'!$B$8</f>
        <v xml:space="preserve">Test Completion Date: </v>
      </c>
      <c r="C8" s="183" t="str">
        <f>'Version Control'!$C$8</f>
        <v>[MM/DD/YYYY]</v>
      </c>
      <c r="G8" s="172"/>
    </row>
    <row r="9" spans="1:7" x14ac:dyDescent="0.3">
      <c r="G9" s="172"/>
    </row>
    <row r="10" spans="1:7" ht="17.25" thickBot="1" x14ac:dyDescent="0.35">
      <c r="G10" s="172"/>
    </row>
    <row r="11" spans="1:7" ht="18" thickBot="1" x14ac:dyDescent="0.35">
      <c r="A11" s="184"/>
      <c r="B11" s="690" t="s">
        <v>269</v>
      </c>
      <c r="C11" s="691"/>
      <c r="D11" s="691"/>
      <c r="E11" s="692"/>
      <c r="G11" s="172"/>
    </row>
    <row r="12" spans="1:7" ht="25.5" customHeight="1" x14ac:dyDescent="0.3">
      <c r="A12" s="184"/>
      <c r="B12" s="693" t="s">
        <v>270</v>
      </c>
      <c r="C12" s="694"/>
      <c r="D12" s="694"/>
      <c r="E12" s="695"/>
      <c r="G12" s="172"/>
    </row>
    <row r="13" spans="1:7" ht="30" customHeight="1" x14ac:dyDescent="0.3">
      <c r="A13" s="184"/>
      <c r="B13" s="696"/>
      <c r="C13" s="697"/>
      <c r="D13" s="697"/>
      <c r="E13" s="698"/>
      <c r="G13" s="172"/>
    </row>
    <row r="14" spans="1:7" ht="17.25" x14ac:dyDescent="0.35">
      <c r="A14" s="184"/>
      <c r="B14" s="699" t="s">
        <v>133</v>
      </c>
      <c r="C14" s="700"/>
      <c r="D14" s="185" t="s">
        <v>132</v>
      </c>
      <c r="E14" s="186" t="s">
        <v>134</v>
      </c>
      <c r="G14" s="172"/>
    </row>
    <row r="15" spans="1:7" x14ac:dyDescent="0.3">
      <c r="A15" s="184"/>
      <c r="B15" s="686" t="s">
        <v>135</v>
      </c>
      <c r="C15" s="687"/>
      <c r="D15" s="187" t="str">
        <f>'General Info &amp; Test Results'!C17</f>
        <v>[MM/DD/YYYY]</v>
      </c>
      <c r="E15" s="188" t="s">
        <v>271</v>
      </c>
      <c r="G15" s="172"/>
    </row>
    <row r="16" spans="1:7" x14ac:dyDescent="0.3">
      <c r="A16" s="184"/>
      <c r="B16" s="686" t="s">
        <v>272</v>
      </c>
      <c r="C16" s="687"/>
      <c r="D16" s="189" t="s">
        <v>149</v>
      </c>
      <c r="E16" s="188" t="s">
        <v>271</v>
      </c>
      <c r="G16" s="172"/>
    </row>
    <row r="17" spans="1:7" x14ac:dyDescent="0.3">
      <c r="A17" s="184"/>
      <c r="B17" s="686" t="s">
        <v>273</v>
      </c>
      <c r="C17" s="687"/>
      <c r="D17" s="189" t="s">
        <v>149</v>
      </c>
      <c r="E17" s="188" t="s">
        <v>271</v>
      </c>
      <c r="G17" s="172"/>
    </row>
    <row r="18" spans="1:7" ht="17.25" thickBot="1" x14ac:dyDescent="0.35">
      <c r="A18" s="184"/>
      <c r="B18" s="688" t="s">
        <v>273</v>
      </c>
      <c r="C18" s="689"/>
      <c r="D18" s="190" t="s">
        <v>149</v>
      </c>
      <c r="E18" s="191" t="s">
        <v>271</v>
      </c>
      <c r="G18" s="172"/>
    </row>
    <row r="19" spans="1:7" x14ac:dyDescent="0.3">
      <c r="G19" s="172"/>
    </row>
    <row r="20" spans="1:7" x14ac:dyDescent="0.3">
      <c r="A20" s="172"/>
      <c r="B20" s="172"/>
      <c r="C20" s="172"/>
      <c r="D20" s="172"/>
      <c r="E20" s="172"/>
      <c r="F20" s="172"/>
      <c r="G20" s="172"/>
    </row>
  </sheetData>
  <sheetProtection algorithmName="SHA-512" hashValue="wtEtHqw6mQMV+/PlDu0W5h8CritFL9hcUltZTUKZlYml9Og4oPn3/S0zh6jyCuc1boDIXAX5g8hgv7/ByvsiLA==" saltValue="/vHdrIeiKISw8pl24AVSSQ==" spinCount="100000" sheet="1" selectLockedCells="1"/>
  <mergeCells count="8">
    <mergeCell ref="B17:C17"/>
    <mergeCell ref="B18:C18"/>
    <mergeCell ref="B2:C2"/>
    <mergeCell ref="B11:E11"/>
    <mergeCell ref="B12:E13"/>
    <mergeCell ref="B14:C14"/>
    <mergeCell ref="B15:C15"/>
    <mergeCell ref="B16:C16"/>
  </mergeCells>
  <hyperlinks>
    <hyperlink ref="E4" location="Instructions!C33" display="Back to Instructions tab"/>
  </hyperlinks>
  <pageMargins left="0.7" right="0.7" top="0.75" bottom="0.75" header="0.3" footer="0.3"/>
  <pageSetup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9"/>
  <sheetViews>
    <sheetView showGridLines="0" zoomScale="80" zoomScaleNormal="80" workbookViewId="0">
      <selection activeCell="C5" sqref="C5"/>
    </sheetView>
  </sheetViews>
  <sheetFormatPr defaultRowHeight="16.5" x14ac:dyDescent="0.3"/>
  <cols>
    <col min="1" max="1" width="9.140625" style="71"/>
    <col min="2" max="2" width="32.42578125" style="71" customWidth="1"/>
    <col min="3" max="3" width="53.7109375" style="71" customWidth="1"/>
    <col min="4" max="4" width="39" style="71" customWidth="1"/>
    <col min="5" max="5" width="5.7109375" style="71" customWidth="1"/>
    <col min="6" max="6" width="5.28515625" style="71" customWidth="1"/>
    <col min="7" max="7" width="31.5703125" style="71" customWidth="1"/>
    <col min="8" max="8" width="29.140625" style="71" customWidth="1"/>
    <col min="9" max="9" width="15.28515625" style="71" customWidth="1"/>
    <col min="10" max="16384" width="9.140625" style="71"/>
  </cols>
  <sheetData>
    <row r="1" spans="2:6" ht="17.25" thickBot="1" x14ac:dyDescent="0.35">
      <c r="F1" s="169"/>
    </row>
    <row r="2" spans="2:6" ht="18" thickBot="1" x14ac:dyDescent="0.35">
      <c r="B2" s="570" t="str">
        <f>'Version Control'!$B$2</f>
        <v>Title Block</v>
      </c>
      <c r="C2" s="571"/>
      <c r="F2" s="169"/>
    </row>
    <row r="3" spans="2:6" x14ac:dyDescent="0.3">
      <c r="B3" s="160" t="str">
        <f>'Version Control'!$B$3</f>
        <v>Test Report Template Name:</v>
      </c>
      <c r="C3" s="148" t="str">
        <f>'Version Control'!$C$3</f>
        <v>Battery Charger</v>
      </c>
      <c r="F3" s="169"/>
    </row>
    <row r="4" spans="2:6" x14ac:dyDescent="0.3">
      <c r="B4" s="161" t="str">
        <f>'Version Control'!$B$4</f>
        <v>Version Number:</v>
      </c>
      <c r="C4" s="150" t="str">
        <f>'Version Control'!$C$4</f>
        <v>v2.2</v>
      </c>
      <c r="E4" s="138"/>
      <c r="F4" s="169"/>
    </row>
    <row r="5" spans="2:6" x14ac:dyDescent="0.3">
      <c r="B5" s="162" t="str">
        <f>'Version Control'!$B$5</f>
        <v xml:space="preserve">Latest Template Revision: </v>
      </c>
      <c r="C5" s="729">
        <f>'Version Control'!$C$5</f>
        <v>43011</v>
      </c>
      <c r="F5" s="169"/>
    </row>
    <row r="6" spans="2:6" x14ac:dyDescent="0.3">
      <c r="B6" s="162" t="str">
        <f>'Version Control'!$B$6</f>
        <v>Tab Name:</v>
      </c>
      <c r="C6" s="168" t="str">
        <f ca="1">MID(CELL("filename",A1), FIND("]", CELL("filename", A1))+ 1, 255)</f>
        <v>Test Conditions</v>
      </c>
      <c r="F6" s="169"/>
    </row>
    <row r="7" spans="2:6" ht="35.25" customHeight="1" x14ac:dyDescent="0.3">
      <c r="B7" s="310" t="str">
        <f>'Version Control'!$B$7</f>
        <v>File Name:</v>
      </c>
      <c r="C7" s="218" t="str">
        <f ca="1">'Version Control'!$C$7</f>
        <v>Battery Charger - v2.2.xlsx</v>
      </c>
      <c r="F7" s="169"/>
    </row>
    <row r="8" spans="2:6" ht="17.25" thickBot="1" x14ac:dyDescent="0.35">
      <c r="B8" s="163" t="str">
        <f>'Version Control'!$B$8</f>
        <v xml:space="preserve">Test Completion Date: </v>
      </c>
      <c r="C8" s="154" t="str">
        <f>'Version Control'!$C$8</f>
        <v>[MM/DD/YYYY]</v>
      </c>
      <c r="F8" s="169"/>
    </row>
    <row r="9" spans="2:6" x14ac:dyDescent="0.3">
      <c r="F9" s="169"/>
    </row>
    <row r="10" spans="2:6" ht="17.25" thickBot="1" x14ac:dyDescent="0.35">
      <c r="F10" s="169"/>
    </row>
    <row r="11" spans="2:6" s="114" customFormat="1" ht="18" thickBot="1" x14ac:dyDescent="0.4">
      <c r="B11" s="109" t="s">
        <v>165</v>
      </c>
      <c r="C11" s="110"/>
      <c r="D11" s="111"/>
      <c r="F11" s="170"/>
    </row>
    <row r="12" spans="2:6" ht="17.25" x14ac:dyDescent="0.3">
      <c r="B12" s="711" t="s">
        <v>2</v>
      </c>
      <c r="C12" s="712"/>
      <c r="D12" s="79" t="s">
        <v>13</v>
      </c>
      <c r="F12" s="169"/>
    </row>
    <row r="13" spans="2:6" ht="93.75" customHeight="1" x14ac:dyDescent="0.3">
      <c r="B13" s="715" t="s">
        <v>36</v>
      </c>
      <c r="C13" s="84" t="s">
        <v>10</v>
      </c>
      <c r="D13" s="30" t="s">
        <v>35</v>
      </c>
      <c r="F13" s="169"/>
    </row>
    <row r="14" spans="2:6" ht="93.75" customHeight="1" x14ac:dyDescent="0.3">
      <c r="B14" s="716"/>
      <c r="C14" s="83" t="s">
        <v>11</v>
      </c>
      <c r="D14" s="80" t="s">
        <v>8</v>
      </c>
      <c r="F14" s="169"/>
    </row>
    <row r="15" spans="2:6" ht="93.75" customHeight="1" x14ac:dyDescent="0.3">
      <c r="B15" s="716"/>
      <c r="C15" s="83" t="s">
        <v>12</v>
      </c>
      <c r="D15" s="30" t="s">
        <v>227</v>
      </c>
      <c r="F15" s="169"/>
    </row>
    <row r="16" spans="2:6" ht="93.75" customHeight="1" x14ac:dyDescent="0.3">
      <c r="B16" s="718"/>
      <c r="C16" s="83" t="s">
        <v>125</v>
      </c>
      <c r="D16" s="30" t="s">
        <v>228</v>
      </c>
      <c r="F16" s="169"/>
    </row>
    <row r="17" spans="1:6" ht="93.75" customHeight="1" x14ac:dyDescent="0.3">
      <c r="B17" s="715" t="s">
        <v>37</v>
      </c>
      <c r="C17" s="582" t="s">
        <v>10</v>
      </c>
      <c r="D17" s="30" t="s">
        <v>245</v>
      </c>
      <c r="F17" s="169"/>
    </row>
    <row r="18" spans="1:6" ht="93.75" customHeight="1" x14ac:dyDescent="0.3">
      <c r="B18" s="716"/>
      <c r="C18" s="583"/>
      <c r="D18" s="30" t="s">
        <v>39</v>
      </c>
      <c r="F18" s="169"/>
    </row>
    <row r="19" spans="1:6" ht="93.75" customHeight="1" x14ac:dyDescent="0.3">
      <c r="B19" s="716"/>
      <c r="C19" s="713" t="s">
        <v>38</v>
      </c>
      <c r="D19" s="30" t="s">
        <v>229</v>
      </c>
      <c r="F19" s="169"/>
    </row>
    <row r="20" spans="1:6" ht="93.75" customHeight="1" thickBot="1" x14ac:dyDescent="0.35">
      <c r="B20" s="717"/>
      <c r="C20" s="714"/>
      <c r="D20" s="31" t="s">
        <v>246</v>
      </c>
      <c r="F20" s="169"/>
    </row>
    <row r="21" spans="1:6" ht="17.25" thickBot="1" x14ac:dyDescent="0.35">
      <c r="F21" s="169"/>
    </row>
    <row r="22" spans="1:6" ht="18" thickBot="1" x14ac:dyDescent="0.35">
      <c r="B22" s="109" t="s">
        <v>166</v>
      </c>
      <c r="C22" s="110"/>
      <c r="D22" s="111"/>
      <c r="F22" s="169"/>
    </row>
    <row r="23" spans="1:6" x14ac:dyDescent="0.3">
      <c r="B23" s="707" t="s">
        <v>2</v>
      </c>
      <c r="C23" s="708"/>
      <c r="D23" s="705" t="s">
        <v>13</v>
      </c>
      <c r="F23" s="169"/>
    </row>
    <row r="24" spans="1:6" x14ac:dyDescent="0.3">
      <c r="B24" s="707"/>
      <c r="C24" s="708"/>
      <c r="D24" s="706"/>
      <c r="F24" s="169"/>
    </row>
    <row r="25" spans="1:6" x14ac:dyDescent="0.3">
      <c r="B25" s="709"/>
      <c r="C25" s="710"/>
      <c r="D25" s="706" t="s">
        <v>13</v>
      </c>
      <c r="F25" s="169"/>
    </row>
    <row r="26" spans="1:6" x14ac:dyDescent="0.3">
      <c r="B26" s="701" t="s">
        <v>9</v>
      </c>
      <c r="C26" s="702"/>
      <c r="D26" s="77" t="s">
        <v>107</v>
      </c>
      <c r="F26" s="169"/>
    </row>
    <row r="27" spans="1:6" ht="17.25" thickBot="1" x14ac:dyDescent="0.35">
      <c r="B27" s="703" t="s">
        <v>33</v>
      </c>
      <c r="C27" s="704"/>
      <c r="D27" s="78" t="s">
        <v>34</v>
      </c>
      <c r="F27" s="169"/>
    </row>
    <row r="28" spans="1:6" x14ac:dyDescent="0.3">
      <c r="F28" s="169"/>
    </row>
    <row r="29" spans="1:6" x14ac:dyDescent="0.3">
      <c r="A29" s="169"/>
      <c r="B29" s="169"/>
      <c r="C29" s="169"/>
      <c r="D29" s="169"/>
      <c r="E29" s="169"/>
      <c r="F29" s="169"/>
    </row>
  </sheetData>
  <sheetProtection algorithmName="SHA-512" hashValue="qOgJsGUB6zFqxjJ4dBiU5qaOL0vWzEDvdpP2NpoF3HXgNAx3kEP2xQ58gPynLTF0ADHD6FowR/Ge3hcpYXsOMw==" saltValue="+wr0p40/XNfV6zzHnQoZgw==" spinCount="100000" sheet="1" selectLockedCells="1"/>
  <mergeCells count="10">
    <mergeCell ref="B2:C2"/>
    <mergeCell ref="B26:C26"/>
    <mergeCell ref="B27:C27"/>
    <mergeCell ref="D23:D25"/>
    <mergeCell ref="B23:C25"/>
    <mergeCell ref="B12:C12"/>
    <mergeCell ref="C19:C20"/>
    <mergeCell ref="C17:C18"/>
    <mergeCell ref="B17:B20"/>
    <mergeCell ref="B13:B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80" zoomScaleNormal="80" workbookViewId="0">
      <selection activeCell="C5" sqref="C5"/>
    </sheetView>
  </sheetViews>
  <sheetFormatPr defaultRowHeight="16.5" x14ac:dyDescent="0.3"/>
  <cols>
    <col min="1" max="1" width="9.140625" style="43"/>
    <col min="2" max="2" width="35.7109375" style="43" bestFit="1" customWidth="1"/>
    <col min="3" max="3" width="50.28515625" style="43" customWidth="1"/>
    <col min="4" max="4" width="12.42578125" style="43" customWidth="1"/>
    <col min="5" max="5" width="5.5703125" style="43" customWidth="1"/>
    <col min="6" max="6" width="4.140625" style="43" customWidth="1"/>
    <col min="7" max="16384" width="9.140625" style="43"/>
  </cols>
  <sheetData>
    <row r="1" spans="2:6" ht="17.25" thickBot="1" x14ac:dyDescent="0.35">
      <c r="F1" s="167"/>
    </row>
    <row r="2" spans="2:6" ht="18" thickBot="1" x14ac:dyDescent="0.35">
      <c r="B2" s="719" t="str">
        <f>'Version Control'!$B$2</f>
        <v>Title Block</v>
      </c>
      <c r="C2" s="720"/>
      <c r="F2" s="167"/>
    </row>
    <row r="3" spans="2:6" x14ac:dyDescent="0.3">
      <c r="B3" s="160" t="str">
        <f>'Version Control'!$B$3</f>
        <v>Test Report Template Name:</v>
      </c>
      <c r="C3" s="148" t="str">
        <f>'Version Control'!$C$3</f>
        <v>Battery Charger</v>
      </c>
      <c r="F3" s="167"/>
    </row>
    <row r="4" spans="2:6" x14ac:dyDescent="0.3">
      <c r="B4" s="161" t="str">
        <f>'Version Control'!$B$4</f>
        <v>Version Number:</v>
      </c>
      <c r="C4" s="148" t="str">
        <f>'Version Control'!$C$4</f>
        <v>v2.2</v>
      </c>
      <c r="F4" s="167"/>
    </row>
    <row r="5" spans="2:6" x14ac:dyDescent="0.3">
      <c r="B5" s="162" t="str">
        <f>'Version Control'!$B$5</f>
        <v xml:space="preserve">Latest Template Revision: </v>
      </c>
      <c r="C5" s="729">
        <f>'Version Control'!$C$5</f>
        <v>43011</v>
      </c>
      <c r="F5" s="167"/>
    </row>
    <row r="6" spans="2:6" x14ac:dyDescent="0.3">
      <c r="B6" s="162" t="str">
        <f>'Version Control'!$B$6</f>
        <v>Tab Name:</v>
      </c>
      <c r="C6" s="168" t="str">
        <f ca="1">MID(CELL("filename",A1), FIND("]", CELL("filename", A1))+ 1, 255)</f>
        <v>Abbreviations</v>
      </c>
      <c r="F6" s="167"/>
    </row>
    <row r="7" spans="2:6" ht="35.25" customHeight="1" x14ac:dyDescent="0.3">
      <c r="B7" s="310" t="str">
        <f>'Version Control'!$B$7</f>
        <v>File Name:</v>
      </c>
      <c r="C7" s="218" t="str">
        <f ca="1">'Version Control'!$C$7</f>
        <v>Battery Charger - v2.2.xlsx</v>
      </c>
      <c r="F7" s="167"/>
    </row>
    <row r="8" spans="2:6" ht="17.25" thickBot="1" x14ac:dyDescent="0.35">
      <c r="B8" s="163" t="str">
        <f>'Version Control'!$B$8</f>
        <v xml:space="preserve">Test Completion Date: </v>
      </c>
      <c r="C8" s="154" t="str">
        <f>'Version Control'!$C$8</f>
        <v>[MM/DD/YYYY]</v>
      </c>
      <c r="F8" s="167"/>
    </row>
    <row r="9" spans="2:6" x14ac:dyDescent="0.3">
      <c r="F9" s="167"/>
    </row>
    <row r="10" spans="2:6" ht="17.25" thickBot="1" x14ac:dyDescent="0.35">
      <c r="F10" s="167"/>
    </row>
    <row r="11" spans="2:6" ht="18" thickBot="1" x14ac:dyDescent="0.35">
      <c r="B11" s="570" t="s">
        <v>19</v>
      </c>
      <c r="C11" s="584"/>
      <c r="D11" s="571"/>
      <c r="F11" s="167"/>
    </row>
    <row r="12" spans="2:6" ht="17.25" x14ac:dyDescent="0.35">
      <c r="B12" s="725" t="s">
        <v>2</v>
      </c>
      <c r="C12" s="726"/>
      <c r="D12" s="66" t="s">
        <v>5</v>
      </c>
      <c r="F12" s="167"/>
    </row>
    <row r="13" spans="2:6" x14ac:dyDescent="0.3">
      <c r="B13" s="727" t="s">
        <v>20</v>
      </c>
      <c r="C13" s="728"/>
      <c r="D13" s="164" t="s">
        <v>103</v>
      </c>
      <c r="F13" s="167"/>
    </row>
    <row r="14" spans="2:6" x14ac:dyDescent="0.3">
      <c r="B14" s="723" t="s">
        <v>21</v>
      </c>
      <c r="C14" s="724"/>
      <c r="D14" s="165" t="s">
        <v>102</v>
      </c>
      <c r="F14" s="167"/>
    </row>
    <row r="15" spans="2:6" x14ac:dyDescent="0.3">
      <c r="B15" s="723" t="s">
        <v>22</v>
      </c>
      <c r="C15" s="724"/>
      <c r="D15" s="165" t="s">
        <v>28</v>
      </c>
      <c r="F15" s="167"/>
    </row>
    <row r="16" spans="2:6" x14ac:dyDescent="0.3">
      <c r="B16" s="723" t="s">
        <v>24</v>
      </c>
      <c r="C16" s="724"/>
      <c r="D16" s="165" t="s">
        <v>23</v>
      </c>
      <c r="F16" s="167"/>
    </row>
    <row r="17" spans="1:6" x14ac:dyDescent="0.3">
      <c r="B17" s="723" t="s">
        <v>25</v>
      </c>
      <c r="C17" s="724"/>
      <c r="D17" s="165" t="s">
        <v>27</v>
      </c>
      <c r="F17" s="167"/>
    </row>
    <row r="18" spans="1:6" x14ac:dyDescent="0.3">
      <c r="B18" s="723" t="s">
        <v>26</v>
      </c>
      <c r="C18" s="724"/>
      <c r="D18" s="165" t="s">
        <v>102</v>
      </c>
      <c r="F18" s="167"/>
    </row>
    <row r="19" spans="1:6" x14ac:dyDescent="0.3">
      <c r="B19" s="723" t="s">
        <v>232</v>
      </c>
      <c r="C19" s="724"/>
      <c r="D19" s="165" t="s">
        <v>102</v>
      </c>
      <c r="F19" s="167"/>
    </row>
    <row r="20" spans="1:6" x14ac:dyDescent="0.3">
      <c r="B20" s="723" t="s">
        <v>29</v>
      </c>
      <c r="C20" s="724"/>
      <c r="D20" s="165" t="s">
        <v>102</v>
      </c>
      <c r="F20" s="167"/>
    </row>
    <row r="21" spans="1:6" x14ac:dyDescent="0.3">
      <c r="B21" s="723" t="s">
        <v>30</v>
      </c>
      <c r="C21" s="724"/>
      <c r="D21" s="165" t="s">
        <v>31</v>
      </c>
      <c r="F21" s="167"/>
    </row>
    <row r="22" spans="1:6" x14ac:dyDescent="0.3">
      <c r="B22" s="723" t="s">
        <v>32</v>
      </c>
      <c r="C22" s="724"/>
      <c r="D22" s="165" t="s">
        <v>31</v>
      </c>
      <c r="F22" s="167"/>
    </row>
    <row r="23" spans="1:6" ht="17.25" thickBot="1" x14ac:dyDescent="0.35">
      <c r="B23" s="721" t="s">
        <v>237</v>
      </c>
      <c r="C23" s="722"/>
      <c r="D23" s="166" t="s">
        <v>101</v>
      </c>
      <c r="F23" s="167"/>
    </row>
    <row r="24" spans="1:6" x14ac:dyDescent="0.3">
      <c r="F24" s="167"/>
    </row>
    <row r="25" spans="1:6" x14ac:dyDescent="0.3">
      <c r="A25" s="167"/>
      <c r="B25" s="167"/>
      <c r="C25" s="167"/>
      <c r="D25" s="167"/>
      <c r="E25" s="167"/>
      <c r="F25" s="167"/>
    </row>
  </sheetData>
  <sheetProtection algorithmName="SHA-512" hashValue="beBZV7hlrF5s1arKJXy6HCUw4dmh5tcAAjH6EAq5RcVSwHJLf67Gf2fsG4HTEj3Cd72mVzJX1gWr8nKmAnRazw==" saltValue="UUVPFF6kY8Jak55siiaBBA==" spinCount="100000" sheet="1" selectLockedCells="1"/>
  <mergeCells count="14">
    <mergeCell ref="B2:C2"/>
    <mergeCell ref="B23:C23"/>
    <mergeCell ref="B17:C17"/>
    <mergeCell ref="B18:C18"/>
    <mergeCell ref="B19:C19"/>
    <mergeCell ref="B20:C20"/>
    <mergeCell ref="B21:C21"/>
    <mergeCell ref="B22:C22"/>
    <mergeCell ref="B12:C12"/>
    <mergeCell ref="B13:C13"/>
    <mergeCell ref="B14:C14"/>
    <mergeCell ref="B15:C15"/>
    <mergeCell ref="B16:C16"/>
    <mergeCell ref="B11:D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80" zoomScaleNormal="80" workbookViewId="0">
      <selection activeCell="C5" sqref="C5"/>
    </sheetView>
  </sheetViews>
  <sheetFormatPr defaultRowHeight="16.5" x14ac:dyDescent="0.3"/>
  <cols>
    <col min="1" max="1" width="9.140625" style="5"/>
    <col min="2" max="2" width="32.28515625" style="8" customWidth="1"/>
    <col min="3" max="3" width="67.28515625" style="4" customWidth="1"/>
    <col min="4" max="4" width="5.5703125" style="5" customWidth="1"/>
    <col min="5" max="5" width="4.7109375" style="5" customWidth="1"/>
    <col min="6" max="16384" width="9.140625" style="5"/>
  </cols>
  <sheetData>
    <row r="1" spans="2:5" ht="17.25" thickBot="1" x14ac:dyDescent="0.35">
      <c r="B1" s="4"/>
      <c r="C1" s="5"/>
      <c r="E1" s="155"/>
    </row>
    <row r="2" spans="2:5" ht="18" thickBot="1" x14ac:dyDescent="0.35">
      <c r="B2" s="472" t="s">
        <v>261</v>
      </c>
      <c r="C2" s="473"/>
      <c r="E2" s="155"/>
    </row>
    <row r="3" spans="2:5" x14ac:dyDescent="0.3">
      <c r="B3" s="147" t="s">
        <v>262</v>
      </c>
      <c r="C3" s="148" t="s">
        <v>265</v>
      </c>
      <c r="D3" s="7"/>
      <c r="E3" s="158"/>
    </row>
    <row r="4" spans="2:5" x14ac:dyDescent="0.3">
      <c r="B4" s="149" t="s">
        <v>263</v>
      </c>
      <c r="C4" s="150" t="str">
        <f>INDEX(B13:B59,COUNTA(B13:B59),1)</f>
        <v>v2.2</v>
      </c>
      <c r="D4" s="7"/>
      <c r="E4" s="159"/>
    </row>
    <row r="5" spans="2:5" x14ac:dyDescent="0.3">
      <c r="B5" s="149" t="s">
        <v>264</v>
      </c>
      <c r="C5" s="729">
        <f>IF(MAX(B13:C101)=0,"No Revisions Dates Entered",MAX(C13:C101))</f>
        <v>43011</v>
      </c>
      <c r="D5" s="7"/>
      <c r="E5" s="158"/>
    </row>
    <row r="6" spans="2:5" x14ac:dyDescent="0.3">
      <c r="B6" s="151" t="s">
        <v>128</v>
      </c>
      <c r="C6" s="168" t="str">
        <f ca="1">MID(CELL("filename",A1), FIND("]", CELL("filename", A1))+ 1, 255)</f>
        <v>Version Control</v>
      </c>
      <c r="D6" s="7"/>
      <c r="E6" s="158"/>
    </row>
    <row r="7" spans="2:5" ht="36" customHeight="1" x14ac:dyDescent="0.3">
      <c r="B7" s="152" t="s">
        <v>127</v>
      </c>
      <c r="C7" s="218" t="str">
        <f ca="1">MID(CELL("FILENAME",F14),FIND("[",CELL("FILENAME",F14))+1,FIND("]",CELL("FILENAME",F14))-FIND("[",CELL("FILENAME",F14))-1)</f>
        <v>Battery Charger - v2.2.xlsx</v>
      </c>
      <c r="D7" s="7"/>
      <c r="E7" s="158"/>
    </row>
    <row r="8" spans="2:5" ht="17.25" thickBot="1" x14ac:dyDescent="0.35">
      <c r="B8" s="153" t="s">
        <v>129</v>
      </c>
      <c r="C8" s="154" t="str">
        <f>'General Info &amp; Test Results'!C17</f>
        <v>[MM/DD/YYYY]</v>
      </c>
      <c r="D8" s="7"/>
      <c r="E8" s="158"/>
    </row>
    <row r="9" spans="2:5" x14ac:dyDescent="0.3">
      <c r="B9" s="7"/>
      <c r="C9" s="7"/>
      <c r="D9" s="7"/>
      <c r="E9" s="158"/>
    </row>
    <row r="10" spans="2:5" ht="17.25" thickBot="1" x14ac:dyDescent="0.35">
      <c r="B10" s="7"/>
      <c r="C10" s="7"/>
      <c r="D10" s="7"/>
      <c r="E10" s="158"/>
    </row>
    <row r="11" spans="2:5" ht="18" thickBot="1" x14ac:dyDescent="0.35">
      <c r="B11" s="472" t="s">
        <v>130</v>
      </c>
      <c r="C11" s="473"/>
      <c r="D11" s="7"/>
      <c r="E11" s="158"/>
    </row>
    <row r="12" spans="2:5" ht="17.25" x14ac:dyDescent="0.3">
      <c r="B12" s="139" t="s">
        <v>131</v>
      </c>
      <c r="C12" s="140" t="s">
        <v>132</v>
      </c>
      <c r="D12" s="7"/>
      <c r="E12" s="158"/>
    </row>
    <row r="13" spans="2:5" x14ac:dyDescent="0.3">
      <c r="B13" s="141" t="s">
        <v>266</v>
      </c>
      <c r="C13" s="142">
        <v>40697</v>
      </c>
      <c r="E13" s="155"/>
    </row>
    <row r="14" spans="2:5" x14ac:dyDescent="0.3">
      <c r="B14" s="143" t="s">
        <v>267</v>
      </c>
      <c r="C14" s="142">
        <v>42181</v>
      </c>
      <c r="E14" s="155"/>
    </row>
    <row r="15" spans="2:5" x14ac:dyDescent="0.3">
      <c r="B15" s="143" t="s">
        <v>303</v>
      </c>
      <c r="C15" s="142">
        <v>42922</v>
      </c>
      <c r="E15" s="155"/>
    </row>
    <row r="16" spans="2:5" x14ac:dyDescent="0.3">
      <c r="B16" s="143" t="s">
        <v>366</v>
      </c>
      <c r="C16" s="142">
        <v>43011</v>
      </c>
      <c r="E16" s="155"/>
    </row>
    <row r="17" spans="1:5" x14ac:dyDescent="0.3">
      <c r="B17" s="143"/>
      <c r="C17" s="142"/>
      <c r="E17" s="155"/>
    </row>
    <row r="18" spans="1:5" x14ac:dyDescent="0.3">
      <c r="B18" s="143"/>
      <c r="C18" s="142"/>
      <c r="E18" s="155"/>
    </row>
    <row r="19" spans="1:5" x14ac:dyDescent="0.3">
      <c r="B19" s="143"/>
      <c r="C19" s="142"/>
      <c r="E19" s="155"/>
    </row>
    <row r="20" spans="1:5" x14ac:dyDescent="0.3">
      <c r="B20" s="144"/>
      <c r="C20" s="142"/>
      <c r="E20" s="155"/>
    </row>
    <row r="21" spans="1:5" ht="17.25" thickBot="1" x14ac:dyDescent="0.35">
      <c r="B21" s="145"/>
      <c r="C21" s="146"/>
      <c r="E21" s="155"/>
    </row>
    <row r="22" spans="1:5" x14ac:dyDescent="0.3">
      <c r="E22" s="155"/>
    </row>
    <row r="23" spans="1:5" x14ac:dyDescent="0.3">
      <c r="A23" s="155"/>
      <c r="B23" s="156"/>
      <c r="C23" s="157"/>
      <c r="D23" s="155"/>
      <c r="E23" s="155"/>
    </row>
  </sheetData>
  <sheetProtection algorithmName="SHA-512" hashValue="d/rya5GoIke/GnYt1TDxDWYgqbxmADKW7Z1ZSX1cXAz598QQ2gOKlu9UdSZ3/P2leg9HL23W6yGUcIvCjCo3ZA==" saltValue="CI7uIUQMJiYVskF4x7iA9Q==" spinCount="100000" sheet="1" select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45"/>
  <sheetViews>
    <sheetView showGridLines="0" zoomScale="85" zoomScaleNormal="85" workbookViewId="0">
      <selection activeCell="C12" sqref="C12"/>
    </sheetView>
  </sheetViews>
  <sheetFormatPr defaultRowHeight="16.5" x14ac:dyDescent="0.3"/>
  <cols>
    <col min="1" max="1" width="2.7109375" style="7" customWidth="1"/>
    <col min="2" max="2" width="47.85546875" style="7" customWidth="1"/>
    <col min="3" max="3" width="51.28515625" style="7" customWidth="1"/>
    <col min="4" max="4" width="3.85546875" style="7" customWidth="1"/>
    <col min="5" max="5" width="16" style="7" customWidth="1"/>
    <col min="6" max="6" width="37.28515625" style="118" customWidth="1"/>
    <col min="7" max="7" width="23.42578125" style="7" customWidth="1"/>
    <col min="8" max="8" width="24.85546875" style="7" customWidth="1"/>
    <col min="9" max="9" width="3.85546875" style="7" customWidth="1"/>
    <col min="10" max="10" width="4.7109375" style="7" customWidth="1"/>
    <col min="11" max="11" width="6.85546875" style="7" customWidth="1"/>
    <col min="12" max="15" width="9.140625" style="7"/>
    <col min="16" max="16" width="13.85546875" style="7" bestFit="1" customWidth="1"/>
    <col min="17" max="16384" width="9.140625" style="7"/>
  </cols>
  <sheetData>
    <row r="1" spans="1:10" ht="17.25" thickBot="1" x14ac:dyDescent="0.35">
      <c r="J1" s="158"/>
    </row>
    <row r="2" spans="1:10" ht="18" thickBot="1" x14ac:dyDescent="0.35">
      <c r="B2" s="472" t="str">
        <f>'Version Control'!$B$2</f>
        <v>Title Block</v>
      </c>
      <c r="C2" s="473"/>
      <c r="J2" s="158"/>
    </row>
    <row r="3" spans="1:10" x14ac:dyDescent="0.3">
      <c r="B3" s="160" t="str">
        <f>'Version Control'!$B$3</f>
        <v>Test Report Template Name:</v>
      </c>
      <c r="C3" s="200" t="str">
        <f>'Version Control'!$C$3</f>
        <v>Battery Charger</v>
      </c>
      <c r="J3" s="158"/>
    </row>
    <row r="4" spans="1:10" x14ac:dyDescent="0.3">
      <c r="B4" s="222" t="str">
        <f>'Version Control'!$B$4</f>
        <v>Version Number:</v>
      </c>
      <c r="C4" s="201" t="str">
        <f>'Version Control'!$C$4</f>
        <v>v2.2</v>
      </c>
      <c r="F4" s="119" t="s">
        <v>256</v>
      </c>
      <c r="J4" s="158"/>
    </row>
    <row r="5" spans="1:10" x14ac:dyDescent="0.3">
      <c r="B5" s="162" t="str">
        <f>'Version Control'!$B$5</f>
        <v xml:space="preserve">Latest Template Revision: </v>
      </c>
      <c r="C5" s="729">
        <f>'Version Control'!$C$5</f>
        <v>43011</v>
      </c>
      <c r="J5" s="158"/>
    </row>
    <row r="6" spans="1:10" x14ac:dyDescent="0.3">
      <c r="B6" s="162" t="str">
        <f>'Version Control'!$B$6</f>
        <v>Tab Name:</v>
      </c>
      <c r="C6" s="202" t="str">
        <f ca="1">MID(CELL("filename",A1), FIND("]", CELL("filename", A1))+ 1, 255)</f>
        <v>General Info &amp; Test Results</v>
      </c>
      <c r="J6" s="158"/>
    </row>
    <row r="7" spans="1:10" ht="35.25" customHeight="1" x14ac:dyDescent="0.3">
      <c r="B7" s="310" t="str">
        <f>'Version Control'!$B$7</f>
        <v>File Name:</v>
      </c>
      <c r="C7" s="216" t="str">
        <f ca="1">'Version Control'!$C$7</f>
        <v>Battery Charger - v2.2.xlsx</v>
      </c>
      <c r="J7" s="158"/>
    </row>
    <row r="8" spans="1:10" ht="17.25" thickBot="1" x14ac:dyDescent="0.35">
      <c r="B8" s="163" t="str">
        <f>'Version Control'!$B$8</f>
        <v xml:space="preserve">Test Completion Date: </v>
      </c>
      <c r="C8" s="203" t="str">
        <f>'Version Control'!$C$8</f>
        <v>[MM/DD/YYYY]</v>
      </c>
      <c r="J8" s="158"/>
    </row>
    <row r="9" spans="1:10" ht="17.25" x14ac:dyDescent="0.35">
      <c r="B9" s="11"/>
      <c r="E9" s="12"/>
      <c r="F9" s="120"/>
      <c r="G9" s="13"/>
      <c r="H9" s="13"/>
      <c r="J9" s="158"/>
    </row>
    <row r="10" spans="1:10" ht="18" thickBot="1" x14ac:dyDescent="0.4">
      <c r="B10" s="11"/>
      <c r="D10" s="14"/>
      <c r="E10" s="15"/>
      <c r="F10" s="16"/>
      <c r="G10" s="16"/>
      <c r="H10" s="16"/>
      <c r="J10" s="158"/>
    </row>
    <row r="11" spans="1:10" ht="17.25" customHeight="1" thickBot="1" x14ac:dyDescent="0.35">
      <c r="B11" s="472" t="s">
        <v>284</v>
      </c>
      <c r="C11" s="473"/>
      <c r="E11" s="472" t="s">
        <v>255</v>
      </c>
      <c r="F11" s="515"/>
      <c r="G11" s="515"/>
      <c r="H11" s="473"/>
      <c r="J11" s="158"/>
    </row>
    <row r="12" spans="1:10" ht="17.25" x14ac:dyDescent="0.3">
      <c r="B12" s="235" t="s">
        <v>0</v>
      </c>
      <c r="C12" s="275"/>
      <c r="E12" s="516" t="s">
        <v>147</v>
      </c>
      <c r="F12" s="517"/>
      <c r="G12" s="245" t="s">
        <v>164</v>
      </c>
      <c r="H12" s="246" t="s">
        <v>148</v>
      </c>
      <c r="J12" s="158"/>
    </row>
    <row r="13" spans="1:10" ht="18" thickBot="1" x14ac:dyDescent="0.35">
      <c r="B13" s="236" t="s">
        <v>1</v>
      </c>
      <c r="C13" s="276"/>
      <c r="E13" s="522" t="s">
        <v>21</v>
      </c>
      <c r="F13" s="523"/>
      <c r="G13" s="407" t="str">
        <f>IF('Battery Discharge Energy Test'!C46&lt;&gt;0,'Battery Discharge Energy Test'!C46,"")</f>
        <v/>
      </c>
      <c r="H13" s="247" t="s">
        <v>97</v>
      </c>
      <c r="J13" s="158"/>
    </row>
    <row r="14" spans="1:10" ht="33.75" thickBot="1" x14ac:dyDescent="0.35">
      <c r="B14" s="20"/>
      <c r="C14" s="21"/>
      <c r="D14" s="19"/>
      <c r="E14" s="518" t="s">
        <v>163</v>
      </c>
      <c r="F14" s="234" t="s">
        <v>119</v>
      </c>
      <c r="G14" s="408" t="str">
        <f>IF('Charge &amp; Maintenance Mode Test'!C38&lt;&gt;0,'Charge &amp; Maintenance Mode Test'!C38,"")</f>
        <v/>
      </c>
      <c r="H14" s="248" t="s">
        <v>103</v>
      </c>
      <c r="J14" s="158"/>
    </row>
    <row r="15" spans="1:10" ht="18" thickBot="1" x14ac:dyDescent="0.35">
      <c r="A15" s="19"/>
      <c r="B15" s="472" t="s">
        <v>285</v>
      </c>
      <c r="C15" s="473"/>
      <c r="D15" s="19"/>
      <c r="E15" s="518"/>
      <c r="F15" s="234" t="s">
        <v>99</v>
      </c>
      <c r="G15" s="408" t="str">
        <f>IF('Charge &amp; Maintenance Mode Test'!C40&lt;&gt;0,'Charge &amp; Maintenance Mode Test'!C40,"")</f>
        <v/>
      </c>
      <c r="H15" s="248" t="s">
        <v>31</v>
      </c>
      <c r="J15" s="158"/>
    </row>
    <row r="16" spans="1:10" ht="17.25" x14ac:dyDescent="0.3">
      <c r="A16" s="19"/>
      <c r="B16" s="237" t="s">
        <v>6</v>
      </c>
      <c r="C16" s="277" t="s">
        <v>149</v>
      </c>
      <c r="D16" s="19"/>
      <c r="E16" s="518"/>
      <c r="F16" s="234" t="s">
        <v>98</v>
      </c>
      <c r="G16" s="408" t="str">
        <f>IF('Charge &amp; Maintenance Mode Test'!C44&lt;&gt;0,'Charge &amp; Maintenance Mode Test'!C44,"")</f>
        <v/>
      </c>
      <c r="H16" s="248" t="s">
        <v>97</v>
      </c>
      <c r="J16" s="158"/>
    </row>
    <row r="17" spans="1:10" ht="18" thickBot="1" x14ac:dyDescent="0.35">
      <c r="A17" s="19"/>
      <c r="B17" s="238" t="s">
        <v>7</v>
      </c>
      <c r="C17" s="278" t="s">
        <v>149</v>
      </c>
      <c r="D17" s="19"/>
      <c r="E17" s="519" t="s">
        <v>93</v>
      </c>
      <c r="F17" s="520"/>
      <c r="G17" s="408" t="str">
        <f>IF('Standby Mode Power'!D30&lt;&gt;"",'Standby Mode Power'!D34,"")</f>
        <v/>
      </c>
      <c r="H17" s="248" t="s">
        <v>31</v>
      </c>
      <c r="J17" s="158"/>
    </row>
    <row r="18" spans="1:10" ht="17.25" x14ac:dyDescent="0.3">
      <c r="A18" s="19"/>
      <c r="B18" s="406"/>
      <c r="C18" s="457"/>
      <c r="D18" s="19"/>
      <c r="E18" s="519" t="s">
        <v>123</v>
      </c>
      <c r="F18" s="521"/>
      <c r="G18" s="409" t="str">
        <f>IF('Off mode Power'!D30&lt;&gt;"",'Off mode Power'!D34,"")</f>
        <v/>
      </c>
      <c r="H18" s="410" t="s">
        <v>31</v>
      </c>
      <c r="J18" s="158"/>
    </row>
    <row r="19" spans="1:10" ht="18" thickBot="1" x14ac:dyDescent="0.35">
      <c r="A19" s="19"/>
      <c r="B19" s="20"/>
      <c r="C19" s="21"/>
      <c r="D19" s="19"/>
      <c r="E19" s="526" t="s">
        <v>325</v>
      </c>
      <c r="F19" s="527"/>
      <c r="G19" s="456" t="str">
        <f>IF(ISNUMBER('UEC Calculation'!D46), 'UEC Calculation'!D46, "")</f>
        <v/>
      </c>
      <c r="H19" s="248"/>
      <c r="J19" s="158"/>
    </row>
    <row r="20" spans="1:10" s="19" customFormat="1" ht="18" thickBot="1" x14ac:dyDescent="0.4">
      <c r="B20" s="472" t="s">
        <v>286</v>
      </c>
      <c r="C20" s="473"/>
      <c r="E20" s="524" t="s">
        <v>346</v>
      </c>
      <c r="F20" s="525"/>
      <c r="G20" s="411" t="str">
        <f>IF('UEC Calculation'!D59&lt;&gt;"",'UEC Calculation'!D59,"")</f>
        <v/>
      </c>
      <c r="H20" s="412" t="s">
        <v>339</v>
      </c>
      <c r="J20" s="252"/>
    </row>
    <row r="21" spans="1:10" s="19" customFormat="1" x14ac:dyDescent="0.3">
      <c r="B21" s="416" t="s">
        <v>150</v>
      </c>
      <c r="C21" s="417"/>
      <c r="E21" s="7"/>
      <c r="F21" s="118"/>
      <c r="G21" s="7"/>
      <c r="H21" s="7"/>
      <c r="I21" s="7"/>
      <c r="J21" s="252"/>
    </row>
    <row r="22" spans="1:10" s="19" customFormat="1" ht="18" thickBot="1" x14ac:dyDescent="0.35">
      <c r="B22" s="240" t="s">
        <v>151</v>
      </c>
      <c r="C22" s="280"/>
      <c r="E22" s="227" t="s">
        <v>282</v>
      </c>
      <c r="F22" s="228"/>
      <c r="G22" s="228"/>
      <c r="H22" s="229"/>
      <c r="I22" s="7"/>
      <c r="J22" s="252"/>
    </row>
    <row r="23" spans="1:10" s="19" customFormat="1" ht="18" thickBot="1" x14ac:dyDescent="0.35">
      <c r="B23" s="239" t="s">
        <v>152</v>
      </c>
      <c r="C23" s="280"/>
      <c r="E23" s="423" t="s">
        <v>269</v>
      </c>
      <c r="F23" s="424"/>
      <c r="G23" s="424"/>
      <c r="H23" s="425"/>
      <c r="J23" s="252"/>
    </row>
    <row r="24" spans="1:10" s="19" customFormat="1" ht="16.5" customHeight="1" x14ac:dyDescent="0.3">
      <c r="B24" s="239" t="s">
        <v>153</v>
      </c>
      <c r="C24" s="280"/>
      <c r="E24" s="495" t="s">
        <v>283</v>
      </c>
      <c r="F24" s="496"/>
      <c r="G24" s="496"/>
      <c r="H24" s="497"/>
      <c r="J24" s="252"/>
    </row>
    <row r="25" spans="1:10" s="19" customFormat="1" ht="16.5" customHeight="1" x14ac:dyDescent="0.3">
      <c r="B25" s="241" t="s">
        <v>154</v>
      </c>
      <c r="C25" s="281"/>
      <c r="E25" s="498"/>
      <c r="F25" s="499"/>
      <c r="G25" s="499"/>
      <c r="H25" s="500"/>
      <c r="J25" s="252"/>
    </row>
    <row r="26" spans="1:10" s="19" customFormat="1" ht="16.5" customHeight="1" x14ac:dyDescent="0.3">
      <c r="B26" s="241" t="s">
        <v>155</v>
      </c>
      <c r="C26" s="281" t="s">
        <v>149</v>
      </c>
      <c r="E26" s="498"/>
      <c r="F26" s="499"/>
      <c r="G26" s="499"/>
      <c r="H26" s="500"/>
      <c r="J26" s="252"/>
    </row>
    <row r="27" spans="1:10" s="19" customFormat="1" ht="17.25" x14ac:dyDescent="0.35">
      <c r="B27" s="242" t="s">
        <v>156</v>
      </c>
      <c r="C27" s="280"/>
      <c r="E27" s="501" t="s">
        <v>133</v>
      </c>
      <c r="F27" s="502"/>
      <c r="G27" s="185" t="s">
        <v>132</v>
      </c>
      <c r="H27" s="186" t="s">
        <v>134</v>
      </c>
      <c r="J27" s="252"/>
    </row>
    <row r="28" spans="1:10" s="19" customFormat="1" x14ac:dyDescent="0.3">
      <c r="B28" s="23"/>
      <c r="C28" s="22"/>
      <c r="E28" s="503" t="s">
        <v>135</v>
      </c>
      <c r="F28" s="504"/>
      <c r="G28" s="426" t="str">
        <f>'Report Sign-Off Block'!D15</f>
        <v>[MM/DD/YYYY]</v>
      </c>
      <c r="H28" s="427" t="str">
        <f>IF('Report Sign-Off Block'!E15&lt;&gt;0,'Report Sign-Off Block'!E15,"")</f>
        <v>[Test Lab Name]</v>
      </c>
      <c r="J28" s="252"/>
    </row>
    <row r="29" spans="1:10" s="19" customFormat="1" x14ac:dyDescent="0.3">
      <c r="B29" s="440" t="s">
        <v>353</v>
      </c>
      <c r="C29" s="458"/>
      <c r="D29" s="7"/>
      <c r="E29" s="505" t="s">
        <v>272</v>
      </c>
      <c r="F29" s="506"/>
      <c r="G29" s="426" t="str">
        <f>'Report Sign-Off Block'!D16</f>
        <v>[MM/DD/YYYY]</v>
      </c>
      <c r="H29" s="427" t="str">
        <f>IF('Report Sign-Off Block'!E16&lt;&gt;0,'Report Sign-Off Block'!E16,"")</f>
        <v>[Test Lab Name]</v>
      </c>
      <c r="J29" s="252"/>
    </row>
    <row r="30" spans="1:10" s="19" customFormat="1" x14ac:dyDescent="0.3">
      <c r="B30" s="242" t="s">
        <v>242</v>
      </c>
      <c r="C30" s="280"/>
      <c r="D30" s="7"/>
      <c r="E30" s="507" t="s">
        <v>273</v>
      </c>
      <c r="F30" s="508"/>
      <c r="G30" s="511" t="str">
        <f>'Report Sign-Off Block'!D17</f>
        <v>[MM/DD/YYYY]</v>
      </c>
      <c r="H30" s="513" t="str">
        <f>IF('Report Sign-Off Block'!E17&lt;&gt;0,'Report Sign-Off Block'!E17,"")</f>
        <v>[Test Lab Name]</v>
      </c>
      <c r="J30" s="252"/>
    </row>
    <row r="31" spans="1:10" s="19" customFormat="1" ht="33" x14ac:dyDescent="0.3">
      <c r="B31" s="243" t="s">
        <v>162</v>
      </c>
      <c r="C31" s="280"/>
      <c r="D31" s="7"/>
      <c r="E31" s="509"/>
      <c r="F31" s="510"/>
      <c r="G31" s="512"/>
      <c r="H31" s="514"/>
      <c r="J31" s="252"/>
    </row>
    <row r="32" spans="1:10" s="19" customFormat="1" ht="50.25" thickBot="1" x14ac:dyDescent="0.35">
      <c r="B32" s="244" t="s">
        <v>223</v>
      </c>
      <c r="C32" s="282"/>
      <c r="D32" s="7"/>
      <c r="E32" s="430" t="s">
        <v>273</v>
      </c>
      <c r="F32" s="431"/>
      <c r="G32" s="428" t="str">
        <f>'Report Sign-Off Block'!D18</f>
        <v>[MM/DD/YYYY]</v>
      </c>
      <c r="H32" s="429" t="str">
        <f>IF('Report Sign-Off Block'!E18&lt;&gt;0,'Report Sign-Off Block'!E18,"")</f>
        <v>[Test Lab Name]</v>
      </c>
      <c r="J32" s="252"/>
    </row>
    <row r="33" spans="1:10" s="19" customFormat="1" ht="17.25" thickBot="1" x14ac:dyDescent="0.35">
      <c r="B33" s="20"/>
      <c r="C33" s="20"/>
      <c r="D33" s="7"/>
      <c r="E33" s="494"/>
      <c r="F33" s="494"/>
      <c r="G33" s="230"/>
      <c r="H33" s="231"/>
      <c r="J33" s="252"/>
    </row>
    <row r="34" spans="1:10" s="19" customFormat="1" ht="18" thickBot="1" x14ac:dyDescent="0.35">
      <c r="B34" s="528" t="s">
        <v>356</v>
      </c>
      <c r="C34" s="529"/>
      <c r="D34" s="7"/>
      <c r="F34" s="233"/>
      <c r="G34" s="232"/>
      <c r="H34" s="232"/>
      <c r="J34" s="252"/>
    </row>
    <row r="35" spans="1:10" s="19" customFormat="1" x14ac:dyDescent="0.3">
      <c r="B35" s="432" t="s">
        <v>150</v>
      </c>
      <c r="C35" s="433"/>
      <c r="D35" s="7"/>
      <c r="F35" s="3"/>
      <c r="G35" s="25"/>
      <c r="H35" s="25"/>
      <c r="I35" s="24"/>
      <c r="J35" s="252"/>
    </row>
    <row r="36" spans="1:10" s="19" customFormat="1" x14ac:dyDescent="0.3">
      <c r="B36" s="434" t="s">
        <v>151</v>
      </c>
      <c r="C36" s="435"/>
      <c r="D36" s="7"/>
      <c r="E36" s="3"/>
      <c r="F36" s="3"/>
      <c r="G36" s="25"/>
      <c r="H36" s="25"/>
      <c r="I36" s="24"/>
      <c r="J36" s="252"/>
    </row>
    <row r="37" spans="1:10" s="19" customFormat="1" x14ac:dyDescent="0.3">
      <c r="B37" s="436" t="s">
        <v>152</v>
      </c>
      <c r="C37" s="435"/>
      <c r="D37" s="7"/>
      <c r="E37" s="3"/>
      <c r="F37" s="3"/>
      <c r="G37" s="25"/>
      <c r="H37" s="25"/>
      <c r="I37" s="24"/>
      <c r="J37" s="252"/>
    </row>
    <row r="38" spans="1:10" s="19" customFormat="1" x14ac:dyDescent="0.3">
      <c r="B38" s="436" t="s">
        <v>153</v>
      </c>
      <c r="C38" s="435"/>
      <c r="E38" s="3"/>
      <c r="F38" s="3"/>
      <c r="G38" s="25"/>
      <c r="H38" s="25"/>
      <c r="I38" s="24"/>
      <c r="J38" s="252"/>
    </row>
    <row r="39" spans="1:10" x14ac:dyDescent="0.3">
      <c r="A39" s="19"/>
      <c r="B39" s="436" t="s">
        <v>154</v>
      </c>
      <c r="C39" s="437"/>
      <c r="E39" s="3"/>
      <c r="F39" s="3"/>
      <c r="G39" s="25"/>
      <c r="J39" s="252"/>
    </row>
    <row r="40" spans="1:10" x14ac:dyDescent="0.3">
      <c r="A40" s="19"/>
      <c r="B40" s="436" t="s">
        <v>155</v>
      </c>
      <c r="C40" s="437"/>
      <c r="D40" s="19"/>
      <c r="E40" s="3"/>
      <c r="F40" s="3"/>
      <c r="G40" s="25"/>
      <c r="J40" s="252"/>
    </row>
    <row r="41" spans="1:10" ht="17.25" thickBot="1" x14ac:dyDescent="0.35">
      <c r="A41" s="19"/>
      <c r="B41" s="438" t="s">
        <v>156</v>
      </c>
      <c r="C41" s="439"/>
      <c r="D41" s="19"/>
      <c r="E41" s="3"/>
      <c r="F41" s="3"/>
      <c r="G41" s="25"/>
      <c r="J41" s="252"/>
    </row>
    <row r="42" spans="1:10" ht="17.25" thickBot="1" x14ac:dyDescent="0.35">
      <c r="A42" s="19"/>
      <c r="B42" s="20"/>
      <c r="C42" s="20"/>
      <c r="D42" s="19"/>
      <c r="E42" s="3"/>
      <c r="F42" s="3"/>
      <c r="G42" s="25"/>
      <c r="J42" s="252"/>
    </row>
    <row r="43" spans="1:10" s="19" customFormat="1" ht="18" thickBot="1" x14ac:dyDescent="0.35">
      <c r="B43" s="472" t="s">
        <v>288</v>
      </c>
      <c r="C43" s="473"/>
      <c r="D43" s="7"/>
      <c r="E43" s="232"/>
      <c r="F43" s="233"/>
      <c r="G43" s="232"/>
      <c r="H43" s="232"/>
      <c r="J43" s="252"/>
    </row>
    <row r="44" spans="1:10" s="19" customFormat="1" ht="17.25" x14ac:dyDescent="0.3">
      <c r="B44" s="416" t="s">
        <v>150</v>
      </c>
      <c r="C44" s="417"/>
      <c r="D44" s="204"/>
      <c r="E44" s="204"/>
      <c r="F44" s="204"/>
      <c r="G44" s="204"/>
      <c r="H44" s="204"/>
      <c r="J44" s="252"/>
    </row>
    <row r="45" spans="1:10" s="19" customFormat="1" x14ac:dyDescent="0.3">
      <c r="B45" s="240" t="s">
        <v>151</v>
      </c>
      <c r="C45" s="280"/>
      <c r="D45" s="96"/>
      <c r="E45" s="96"/>
      <c r="F45" s="96"/>
      <c r="G45" s="96"/>
      <c r="H45" s="96"/>
      <c r="J45" s="252"/>
    </row>
    <row r="46" spans="1:10" s="19" customFormat="1" x14ac:dyDescent="0.3">
      <c r="A46" s="98"/>
      <c r="B46" s="239" t="s">
        <v>152</v>
      </c>
      <c r="C46" s="280"/>
      <c r="D46" s="96"/>
      <c r="E46" s="96"/>
      <c r="F46" s="96"/>
      <c r="G46" s="96"/>
      <c r="H46" s="232"/>
      <c r="J46" s="252"/>
    </row>
    <row r="47" spans="1:10" s="19" customFormat="1" x14ac:dyDescent="0.3">
      <c r="A47" s="98"/>
      <c r="B47" s="239" t="s">
        <v>153</v>
      </c>
      <c r="C47" s="280"/>
      <c r="D47" s="96"/>
      <c r="E47" s="96"/>
      <c r="F47" s="96"/>
      <c r="G47" s="96"/>
      <c r="H47" s="232"/>
      <c r="J47" s="252"/>
    </row>
    <row r="48" spans="1:10" s="19" customFormat="1" x14ac:dyDescent="0.3">
      <c r="B48" s="241" t="s">
        <v>154</v>
      </c>
      <c r="C48" s="281"/>
      <c r="D48" s="415"/>
      <c r="E48" s="232"/>
      <c r="F48" s="233"/>
      <c r="G48" s="232"/>
      <c r="H48" s="232"/>
      <c r="J48" s="252"/>
    </row>
    <row r="49" spans="2:10" s="19" customFormat="1" x14ac:dyDescent="0.3">
      <c r="B49" s="241" t="s">
        <v>155</v>
      </c>
      <c r="C49" s="281"/>
      <c r="D49" s="7"/>
      <c r="E49" s="232"/>
      <c r="F49" s="233"/>
      <c r="G49" s="232"/>
      <c r="J49" s="252"/>
    </row>
    <row r="50" spans="2:10" s="19" customFormat="1" ht="17.25" thickBot="1" x14ac:dyDescent="0.35">
      <c r="B50" s="251" t="s">
        <v>156</v>
      </c>
      <c r="C50" s="282"/>
      <c r="D50" s="7"/>
      <c r="E50" s="232"/>
      <c r="F50" s="233"/>
      <c r="G50" s="232"/>
      <c r="J50" s="252"/>
    </row>
    <row r="51" spans="2:10" s="19" customFormat="1" x14ac:dyDescent="0.3">
      <c r="B51" s="422"/>
      <c r="C51" s="459"/>
      <c r="D51" s="7"/>
      <c r="F51" s="118"/>
      <c r="J51" s="252"/>
    </row>
    <row r="52" spans="2:10" s="19" customFormat="1" ht="17.25" thickBot="1" x14ac:dyDescent="0.35">
      <c r="B52" s="422"/>
      <c r="C52" s="459"/>
      <c r="D52" s="7"/>
      <c r="F52" s="118"/>
      <c r="J52" s="252"/>
    </row>
    <row r="53" spans="2:10" s="19" customFormat="1" ht="18" thickBot="1" x14ac:dyDescent="0.35">
      <c r="B53" s="109" t="s">
        <v>355</v>
      </c>
      <c r="C53" s="111"/>
      <c r="D53" s="7"/>
      <c r="F53" s="118"/>
      <c r="J53" s="252"/>
    </row>
    <row r="54" spans="2:10" s="19" customFormat="1" ht="17.25" x14ac:dyDescent="0.35">
      <c r="B54" s="446" t="s">
        <v>349</v>
      </c>
      <c r="C54" s="447"/>
      <c r="D54" s="7"/>
      <c r="F54" s="118"/>
      <c r="J54" s="253"/>
    </row>
    <row r="55" spans="2:10" s="19" customFormat="1" x14ac:dyDescent="0.3">
      <c r="B55" s="453" t="s">
        <v>364</v>
      </c>
      <c r="C55" s="447"/>
      <c r="D55" s="7"/>
      <c r="F55" s="118"/>
      <c r="J55" s="252"/>
    </row>
    <row r="56" spans="2:10" s="19" customFormat="1" x14ac:dyDescent="0.3">
      <c r="B56" s="448" t="s">
        <v>350</v>
      </c>
      <c r="C56" s="447"/>
      <c r="D56" s="7"/>
      <c r="F56" s="118"/>
      <c r="J56" s="252"/>
    </row>
    <row r="57" spans="2:10" s="19" customFormat="1" ht="17.25" thickBot="1" x14ac:dyDescent="0.35">
      <c r="B57" s="449" t="s">
        <v>351</v>
      </c>
      <c r="C57" s="450"/>
      <c r="D57" s="7"/>
      <c r="F57" s="118"/>
      <c r="J57" s="252"/>
    </row>
    <row r="58" spans="2:10" s="19" customFormat="1" x14ac:dyDescent="0.3">
      <c r="B58" s="20"/>
      <c r="C58" s="20"/>
      <c r="D58" s="7"/>
      <c r="F58" s="118"/>
      <c r="H58" s="25"/>
      <c r="I58" s="26"/>
      <c r="J58" s="252"/>
    </row>
    <row r="59" spans="2:10" s="19" customFormat="1" ht="17.25" thickBot="1" x14ac:dyDescent="0.35">
      <c r="B59" s="20"/>
      <c r="C59" s="20"/>
      <c r="D59" s="7"/>
      <c r="F59" s="118"/>
      <c r="H59" s="25"/>
      <c r="I59" s="24"/>
      <c r="J59" s="252"/>
    </row>
    <row r="60" spans="2:10" s="19" customFormat="1" ht="18" thickBot="1" x14ac:dyDescent="0.35">
      <c r="B60" s="472" t="s">
        <v>287</v>
      </c>
      <c r="C60" s="473"/>
      <c r="D60" s="7"/>
      <c r="F60" s="118"/>
      <c r="H60" s="25"/>
      <c r="I60" s="24"/>
      <c r="J60" s="252"/>
    </row>
    <row r="61" spans="2:10" s="19" customFormat="1" x14ac:dyDescent="0.3">
      <c r="B61" s="249" t="s">
        <v>150</v>
      </c>
      <c r="C61" s="279"/>
      <c r="D61" s="7"/>
      <c r="F61" s="118"/>
      <c r="H61" s="25"/>
      <c r="I61" s="24"/>
      <c r="J61" s="252"/>
    </row>
    <row r="62" spans="2:10" s="19" customFormat="1" x14ac:dyDescent="0.3">
      <c r="B62" s="240" t="s">
        <v>151</v>
      </c>
      <c r="C62" s="280"/>
      <c r="D62" s="7"/>
      <c r="F62" s="118"/>
      <c r="G62" s="25"/>
      <c r="H62" s="25"/>
      <c r="I62" s="24"/>
      <c r="J62" s="252"/>
    </row>
    <row r="63" spans="2:10" s="19" customFormat="1" x14ac:dyDescent="0.3">
      <c r="B63" s="239" t="s">
        <v>152</v>
      </c>
      <c r="C63" s="280"/>
      <c r="D63" s="7"/>
      <c r="F63" s="118"/>
      <c r="G63" s="25"/>
      <c r="H63" s="25"/>
      <c r="I63" s="24"/>
      <c r="J63" s="252"/>
    </row>
    <row r="64" spans="2:10" s="19" customFormat="1" x14ac:dyDescent="0.3">
      <c r="B64" s="239" t="s">
        <v>153</v>
      </c>
      <c r="C64" s="280"/>
      <c r="D64" s="7"/>
      <c r="E64" s="3"/>
      <c r="F64" s="3"/>
      <c r="G64" s="25"/>
      <c r="H64" s="25"/>
      <c r="I64" s="24"/>
      <c r="J64" s="252"/>
    </row>
    <row r="65" spans="2:10" s="19" customFormat="1" x14ac:dyDescent="0.3">
      <c r="B65" s="241" t="s">
        <v>154</v>
      </c>
      <c r="C65" s="281"/>
      <c r="D65" s="7"/>
      <c r="E65" s="3"/>
      <c r="F65" s="3"/>
      <c r="G65" s="25"/>
      <c r="H65" s="25"/>
      <c r="I65" s="24"/>
      <c r="J65" s="252"/>
    </row>
    <row r="66" spans="2:10" s="19" customFormat="1" x14ac:dyDescent="0.3">
      <c r="B66" s="241" t="s">
        <v>155</v>
      </c>
      <c r="C66" s="281"/>
      <c r="D66" s="7"/>
      <c r="E66" s="1"/>
      <c r="F66" s="3"/>
      <c r="G66" s="25"/>
      <c r="H66" s="25"/>
      <c r="I66" s="24"/>
      <c r="J66" s="252"/>
    </row>
    <row r="67" spans="2:10" s="19" customFormat="1" x14ac:dyDescent="0.3">
      <c r="B67" s="242" t="s">
        <v>156</v>
      </c>
      <c r="C67" s="280"/>
      <c r="D67" s="7"/>
      <c r="E67" s="1"/>
      <c r="F67" s="3"/>
      <c r="G67" s="25"/>
      <c r="H67" s="25"/>
      <c r="I67" s="24"/>
      <c r="J67" s="252"/>
    </row>
    <row r="68" spans="2:10" s="19" customFormat="1" x14ac:dyDescent="0.3">
      <c r="B68" s="23"/>
      <c r="C68" s="250"/>
      <c r="D68" s="7"/>
      <c r="E68" s="1"/>
      <c r="F68" s="3"/>
      <c r="G68" s="25"/>
      <c r="H68" s="25"/>
      <c r="I68" s="24"/>
      <c r="J68" s="252"/>
    </row>
    <row r="69" spans="2:10" s="19" customFormat="1" x14ac:dyDescent="0.3">
      <c r="B69" s="242" t="s">
        <v>192</v>
      </c>
      <c r="C69" s="280"/>
      <c r="D69" s="7"/>
      <c r="E69" s="1"/>
      <c r="F69" s="3"/>
      <c r="G69" s="25"/>
      <c r="H69" s="25"/>
      <c r="I69" s="24"/>
      <c r="J69" s="252"/>
    </row>
    <row r="70" spans="2:10" s="19" customFormat="1" x14ac:dyDescent="0.3">
      <c r="B70" s="242" t="s">
        <v>234</v>
      </c>
      <c r="C70" s="280"/>
      <c r="D70" s="7"/>
      <c r="E70" s="1"/>
      <c r="F70" s="3"/>
      <c r="G70" s="25"/>
      <c r="H70" s="25"/>
      <c r="I70" s="24"/>
      <c r="J70" s="252"/>
    </row>
    <row r="71" spans="2:10" s="19" customFormat="1" x14ac:dyDescent="0.3">
      <c r="B71" s="242" t="s">
        <v>235</v>
      </c>
      <c r="C71" s="280"/>
      <c r="D71" s="7"/>
      <c r="E71" s="1"/>
      <c r="F71" s="3"/>
      <c r="G71" s="25"/>
      <c r="H71" s="25"/>
      <c r="I71" s="24"/>
      <c r="J71" s="252"/>
    </row>
    <row r="72" spans="2:10" s="19" customFormat="1" ht="17.25" thickBot="1" x14ac:dyDescent="0.35">
      <c r="B72" s="251" t="s">
        <v>236</v>
      </c>
      <c r="C72" s="282"/>
      <c r="D72" s="7"/>
      <c r="E72" s="1"/>
      <c r="F72" s="3"/>
      <c r="G72" s="25"/>
      <c r="H72" s="25"/>
      <c r="I72" s="24"/>
      <c r="J72" s="252"/>
    </row>
    <row r="73" spans="2:10" s="19" customFormat="1" ht="17.25" thickBot="1" x14ac:dyDescent="0.35">
      <c r="B73" s="20"/>
      <c r="C73" s="20"/>
      <c r="D73" s="7"/>
      <c r="E73" s="2"/>
      <c r="F73" s="2"/>
      <c r="G73" s="25"/>
      <c r="H73" s="25"/>
      <c r="I73" s="24"/>
      <c r="J73" s="252"/>
    </row>
    <row r="74" spans="2:10" s="19" customFormat="1" ht="18" thickBot="1" x14ac:dyDescent="0.35">
      <c r="B74" s="472" t="s">
        <v>358</v>
      </c>
      <c r="C74" s="473"/>
      <c r="D74" s="7"/>
      <c r="E74" s="3"/>
      <c r="F74" s="3"/>
      <c r="G74" s="25"/>
      <c r="H74" s="25"/>
      <c r="I74" s="24"/>
      <c r="J74" s="252"/>
    </row>
    <row r="75" spans="2:10" s="19" customFormat="1" x14ac:dyDescent="0.3">
      <c r="B75" s="249" t="s">
        <v>150</v>
      </c>
      <c r="C75" s="279"/>
      <c r="D75" s="7"/>
      <c r="E75" s="3"/>
      <c r="F75" s="3"/>
      <c r="G75" s="25"/>
      <c r="H75" s="25"/>
      <c r="I75" s="24"/>
      <c r="J75" s="252"/>
    </row>
    <row r="76" spans="2:10" s="19" customFormat="1" x14ac:dyDescent="0.3">
      <c r="B76" s="240" t="s">
        <v>151</v>
      </c>
      <c r="C76" s="280"/>
      <c r="D76" s="7"/>
      <c r="E76" s="3"/>
      <c r="F76" s="3"/>
      <c r="G76" s="25"/>
      <c r="H76" s="25"/>
      <c r="I76" s="24"/>
      <c r="J76" s="252"/>
    </row>
    <row r="77" spans="2:10" s="19" customFormat="1" x14ac:dyDescent="0.3">
      <c r="B77" s="239" t="s">
        <v>152</v>
      </c>
      <c r="C77" s="280"/>
      <c r="D77" s="7"/>
      <c r="E77" s="3"/>
      <c r="F77" s="3"/>
      <c r="G77" s="25"/>
      <c r="H77" s="25"/>
      <c r="I77" s="24"/>
      <c r="J77" s="252"/>
    </row>
    <row r="78" spans="2:10" s="19" customFormat="1" x14ac:dyDescent="0.3">
      <c r="B78" s="239" t="s">
        <v>153</v>
      </c>
      <c r="C78" s="280"/>
      <c r="D78" s="7"/>
      <c r="E78" s="3"/>
      <c r="F78" s="3"/>
      <c r="G78" s="25"/>
      <c r="H78" s="25"/>
      <c r="I78" s="24"/>
      <c r="J78" s="252"/>
    </row>
    <row r="79" spans="2:10" s="19" customFormat="1" x14ac:dyDescent="0.3">
      <c r="B79" s="241" t="s">
        <v>154</v>
      </c>
      <c r="C79" s="281"/>
      <c r="D79" s="7"/>
      <c r="E79" s="3"/>
      <c r="F79" s="3"/>
      <c r="G79" s="25"/>
      <c r="H79" s="25"/>
      <c r="I79" s="24"/>
      <c r="J79" s="252"/>
    </row>
    <row r="80" spans="2:10" s="19" customFormat="1" x14ac:dyDescent="0.3">
      <c r="B80" s="241" t="s">
        <v>155</v>
      </c>
      <c r="C80" s="281"/>
      <c r="D80" s="7"/>
      <c r="E80" s="3"/>
      <c r="F80" s="3"/>
      <c r="G80" s="25"/>
      <c r="H80" s="25"/>
      <c r="I80" s="24"/>
      <c r="J80" s="252"/>
    </row>
    <row r="81" spans="2:10" s="19" customFormat="1" x14ac:dyDescent="0.3">
      <c r="B81" s="242" t="s">
        <v>156</v>
      </c>
      <c r="C81" s="280"/>
      <c r="D81" s="7"/>
      <c r="E81" s="3"/>
      <c r="F81" s="3"/>
      <c r="G81" s="25"/>
      <c r="H81" s="25"/>
      <c r="I81" s="24"/>
      <c r="J81" s="252"/>
    </row>
    <row r="82" spans="2:10" s="19" customFormat="1" x14ac:dyDescent="0.3">
      <c r="B82" s="23"/>
      <c r="C82" s="250"/>
      <c r="D82" s="7"/>
      <c r="E82" s="3"/>
      <c r="F82" s="3"/>
      <c r="G82" s="25"/>
      <c r="H82" s="25"/>
      <c r="I82" s="24"/>
      <c r="J82" s="252"/>
    </row>
    <row r="83" spans="2:10" s="19" customFormat="1" x14ac:dyDescent="0.3">
      <c r="B83" s="242" t="s">
        <v>192</v>
      </c>
      <c r="C83" s="280"/>
      <c r="D83" s="7"/>
      <c r="E83" s="3"/>
      <c r="F83" s="3"/>
      <c r="G83" s="25"/>
      <c r="H83" s="25"/>
      <c r="I83" s="24"/>
      <c r="J83" s="252"/>
    </row>
    <row r="84" spans="2:10" s="19" customFormat="1" x14ac:dyDescent="0.3">
      <c r="B84" s="242" t="s">
        <v>234</v>
      </c>
      <c r="C84" s="280"/>
      <c r="D84" s="7"/>
      <c r="E84" s="3"/>
      <c r="F84" s="3"/>
      <c r="G84" s="25"/>
      <c r="H84" s="25"/>
      <c r="I84" s="24"/>
      <c r="J84" s="252"/>
    </row>
    <row r="85" spans="2:10" s="19" customFormat="1" x14ac:dyDescent="0.3">
      <c r="B85" s="242" t="s">
        <v>235</v>
      </c>
      <c r="C85" s="280"/>
      <c r="D85" s="7"/>
      <c r="E85" s="3"/>
      <c r="F85" s="3"/>
      <c r="G85" s="25"/>
      <c r="H85" s="25"/>
      <c r="I85" s="24"/>
      <c r="J85" s="252"/>
    </row>
    <row r="86" spans="2:10" s="19" customFormat="1" ht="17.25" thickBot="1" x14ac:dyDescent="0.35">
      <c r="B86" s="251" t="s">
        <v>236</v>
      </c>
      <c r="C86" s="282"/>
      <c r="D86" s="7"/>
      <c r="E86" s="3"/>
      <c r="F86" s="3"/>
      <c r="G86" s="25"/>
      <c r="H86" s="25"/>
      <c r="I86" s="24"/>
      <c r="J86" s="252"/>
    </row>
    <row r="87" spans="2:10" s="19" customFormat="1" ht="17.25" thickBot="1" x14ac:dyDescent="0.35">
      <c r="B87" s="20"/>
      <c r="C87" s="20"/>
      <c r="D87" s="7"/>
      <c r="E87" s="3"/>
      <c r="F87" s="3"/>
      <c r="G87" s="25"/>
      <c r="H87" s="25"/>
      <c r="I87" s="24"/>
      <c r="J87" s="252"/>
    </row>
    <row r="88" spans="2:10" s="19" customFormat="1" ht="18" thickBot="1" x14ac:dyDescent="0.35">
      <c r="B88" s="472" t="s">
        <v>357</v>
      </c>
      <c r="C88" s="473"/>
      <c r="D88" s="7"/>
      <c r="E88" s="3"/>
      <c r="F88" s="3"/>
      <c r="G88" s="25"/>
      <c r="H88" s="25"/>
      <c r="I88" s="24"/>
      <c r="J88" s="252"/>
    </row>
    <row r="89" spans="2:10" s="19" customFormat="1" x14ac:dyDescent="0.3">
      <c r="B89" s="249" t="s">
        <v>150</v>
      </c>
      <c r="C89" s="279"/>
      <c r="D89" s="7"/>
      <c r="E89" s="3"/>
      <c r="F89" s="3"/>
      <c r="G89" s="25"/>
      <c r="H89" s="25"/>
      <c r="I89" s="24"/>
      <c r="J89" s="252"/>
    </row>
    <row r="90" spans="2:10" s="19" customFormat="1" x14ac:dyDescent="0.3">
      <c r="B90" s="240" t="s">
        <v>151</v>
      </c>
      <c r="C90" s="280"/>
      <c r="D90" s="7"/>
      <c r="E90" s="3"/>
      <c r="F90" s="3"/>
      <c r="G90" s="25"/>
      <c r="H90" s="25"/>
      <c r="I90" s="24"/>
      <c r="J90" s="252"/>
    </row>
    <row r="91" spans="2:10" s="19" customFormat="1" x14ac:dyDescent="0.3">
      <c r="B91" s="239" t="s">
        <v>152</v>
      </c>
      <c r="C91" s="280"/>
      <c r="D91" s="7"/>
      <c r="E91" s="3"/>
      <c r="F91" s="3"/>
      <c r="G91" s="25"/>
      <c r="H91" s="25"/>
      <c r="I91" s="24"/>
      <c r="J91" s="252"/>
    </row>
    <row r="92" spans="2:10" s="19" customFormat="1" x14ac:dyDescent="0.3">
      <c r="B92" s="239" t="s">
        <v>153</v>
      </c>
      <c r="C92" s="280"/>
      <c r="D92" s="7"/>
      <c r="E92" s="3"/>
      <c r="F92" s="3"/>
      <c r="G92" s="25"/>
      <c r="H92" s="25"/>
      <c r="I92" s="24"/>
      <c r="J92" s="252"/>
    </row>
    <row r="93" spans="2:10" s="19" customFormat="1" x14ac:dyDescent="0.3">
      <c r="B93" s="241" t="s">
        <v>154</v>
      </c>
      <c r="C93" s="281"/>
      <c r="D93" s="7"/>
      <c r="E93" s="3"/>
      <c r="F93" s="3"/>
      <c r="G93" s="25"/>
      <c r="H93" s="25"/>
      <c r="I93" s="24"/>
      <c r="J93" s="252"/>
    </row>
    <row r="94" spans="2:10" s="19" customFormat="1" x14ac:dyDescent="0.3">
      <c r="B94" s="241" t="s">
        <v>155</v>
      </c>
      <c r="C94" s="281"/>
      <c r="D94" s="7"/>
      <c r="E94" s="3"/>
      <c r="F94" s="3"/>
      <c r="G94" s="25"/>
      <c r="H94" s="25"/>
      <c r="I94" s="24"/>
      <c r="J94" s="252"/>
    </row>
    <row r="95" spans="2:10" s="19" customFormat="1" x14ac:dyDescent="0.3">
      <c r="B95" s="242" t="s">
        <v>156</v>
      </c>
      <c r="C95" s="280"/>
      <c r="D95" s="7"/>
      <c r="E95" s="3"/>
      <c r="F95" s="3"/>
      <c r="G95" s="25"/>
      <c r="H95" s="25"/>
      <c r="I95" s="24"/>
      <c r="J95" s="252"/>
    </row>
    <row r="96" spans="2:10" s="19" customFormat="1" x14ac:dyDescent="0.3">
      <c r="B96" s="23"/>
      <c r="C96" s="250"/>
      <c r="D96" s="7"/>
      <c r="E96" s="3"/>
      <c r="F96" s="3"/>
      <c r="G96" s="25"/>
      <c r="H96" s="25"/>
      <c r="I96" s="24"/>
      <c r="J96" s="252"/>
    </row>
    <row r="97" spans="2:10" s="19" customFormat="1" x14ac:dyDescent="0.3">
      <c r="B97" s="242" t="s">
        <v>192</v>
      </c>
      <c r="C97" s="280"/>
      <c r="D97" s="7"/>
      <c r="E97" s="3"/>
      <c r="F97" s="3"/>
      <c r="G97" s="25"/>
      <c r="H97" s="25"/>
      <c r="I97" s="24"/>
      <c r="J97" s="252"/>
    </row>
    <row r="98" spans="2:10" s="19" customFormat="1" x14ac:dyDescent="0.3">
      <c r="B98" s="242" t="s">
        <v>234</v>
      </c>
      <c r="C98" s="280"/>
      <c r="D98" s="7"/>
      <c r="E98" s="3"/>
      <c r="F98" s="3"/>
      <c r="G98" s="25"/>
      <c r="H98" s="25"/>
      <c r="I98" s="24"/>
      <c r="J98" s="252"/>
    </row>
    <row r="99" spans="2:10" s="19" customFormat="1" x14ac:dyDescent="0.3">
      <c r="B99" s="242" t="s">
        <v>235</v>
      </c>
      <c r="C99" s="280"/>
      <c r="D99" s="7"/>
      <c r="E99" s="3"/>
      <c r="F99" s="3"/>
      <c r="G99" s="25"/>
      <c r="H99" s="25"/>
      <c r="I99" s="24"/>
      <c r="J99" s="252"/>
    </row>
    <row r="100" spans="2:10" s="19" customFormat="1" ht="17.25" thickBot="1" x14ac:dyDescent="0.35">
      <c r="B100" s="251" t="s">
        <v>236</v>
      </c>
      <c r="C100" s="282"/>
      <c r="D100" s="7"/>
      <c r="E100" s="3"/>
      <c r="F100" s="3"/>
      <c r="G100" s="25"/>
      <c r="H100" s="25"/>
      <c r="I100" s="24"/>
      <c r="J100" s="252"/>
    </row>
    <row r="101" spans="2:10" s="19" customFormat="1" ht="17.25" thickBot="1" x14ac:dyDescent="0.35">
      <c r="B101" s="20"/>
      <c r="C101" s="20"/>
      <c r="D101" s="7"/>
      <c r="E101" s="3"/>
      <c r="F101" s="3"/>
      <c r="G101" s="25"/>
      <c r="H101" s="25"/>
      <c r="I101" s="24"/>
      <c r="J101" s="252"/>
    </row>
    <row r="102" spans="2:10" s="19" customFormat="1" ht="18" thickBot="1" x14ac:dyDescent="0.35">
      <c r="B102" s="472" t="s">
        <v>359</v>
      </c>
      <c r="C102" s="473"/>
      <c r="D102" s="7"/>
      <c r="E102" s="3"/>
      <c r="F102" s="3"/>
      <c r="G102" s="25"/>
      <c r="H102" s="25"/>
      <c r="I102" s="24"/>
      <c r="J102" s="252"/>
    </row>
    <row r="103" spans="2:10" s="19" customFormat="1" x14ac:dyDescent="0.3">
      <c r="B103" s="249" t="s">
        <v>150</v>
      </c>
      <c r="C103" s="279"/>
      <c r="D103" s="7"/>
      <c r="E103" s="3"/>
      <c r="F103" s="3"/>
      <c r="G103" s="25"/>
      <c r="H103" s="25"/>
      <c r="I103" s="24"/>
      <c r="J103" s="252"/>
    </row>
    <row r="104" spans="2:10" s="19" customFormat="1" x14ac:dyDescent="0.3">
      <c r="B104" s="240" t="s">
        <v>151</v>
      </c>
      <c r="C104" s="280"/>
      <c r="D104" s="7"/>
      <c r="E104" s="3"/>
      <c r="F104" s="3"/>
      <c r="G104" s="25"/>
      <c r="H104" s="25"/>
      <c r="I104" s="24"/>
      <c r="J104" s="252"/>
    </row>
    <row r="105" spans="2:10" s="19" customFormat="1" x14ac:dyDescent="0.3">
      <c r="B105" s="239" t="s">
        <v>152</v>
      </c>
      <c r="C105" s="280"/>
      <c r="D105" s="7"/>
      <c r="E105" s="3"/>
      <c r="F105" s="3"/>
      <c r="G105" s="25"/>
      <c r="H105" s="25"/>
      <c r="I105" s="24"/>
      <c r="J105" s="252"/>
    </row>
    <row r="106" spans="2:10" s="19" customFormat="1" x14ac:dyDescent="0.3">
      <c r="B106" s="239" t="s">
        <v>153</v>
      </c>
      <c r="C106" s="280"/>
      <c r="D106" s="7"/>
      <c r="E106" s="3"/>
      <c r="F106" s="3"/>
      <c r="G106" s="25"/>
      <c r="H106" s="25"/>
      <c r="I106" s="24"/>
      <c r="J106" s="252"/>
    </row>
    <row r="107" spans="2:10" s="19" customFormat="1" x14ac:dyDescent="0.3">
      <c r="B107" s="241" t="s">
        <v>154</v>
      </c>
      <c r="C107" s="281"/>
      <c r="D107" s="7"/>
      <c r="E107" s="3"/>
      <c r="F107" s="3"/>
      <c r="G107" s="25"/>
      <c r="H107" s="25"/>
      <c r="I107" s="24"/>
      <c r="J107" s="252"/>
    </row>
    <row r="108" spans="2:10" s="19" customFormat="1" x14ac:dyDescent="0.3">
      <c r="B108" s="241" t="s">
        <v>155</v>
      </c>
      <c r="C108" s="281"/>
      <c r="D108" s="7"/>
      <c r="E108" s="3"/>
      <c r="F108" s="3"/>
      <c r="G108" s="25"/>
      <c r="H108" s="25"/>
      <c r="I108" s="24"/>
      <c r="J108" s="252"/>
    </row>
    <row r="109" spans="2:10" s="19" customFormat="1" x14ac:dyDescent="0.3">
      <c r="B109" s="242" t="s">
        <v>156</v>
      </c>
      <c r="C109" s="280"/>
      <c r="D109" s="7"/>
      <c r="E109" s="3"/>
      <c r="F109" s="3"/>
      <c r="G109" s="25"/>
      <c r="H109" s="25"/>
      <c r="I109" s="24"/>
      <c r="J109" s="252"/>
    </row>
    <row r="110" spans="2:10" s="19" customFormat="1" x14ac:dyDescent="0.3">
      <c r="B110" s="23"/>
      <c r="C110" s="250"/>
      <c r="D110" s="7"/>
      <c r="E110" s="3"/>
      <c r="F110" s="3"/>
      <c r="G110" s="25"/>
      <c r="H110" s="25"/>
      <c r="I110" s="24"/>
      <c r="J110" s="252"/>
    </row>
    <row r="111" spans="2:10" s="19" customFormat="1" x14ac:dyDescent="0.3">
      <c r="B111" s="242" t="s">
        <v>192</v>
      </c>
      <c r="C111" s="280"/>
      <c r="D111" s="7"/>
      <c r="E111" s="3"/>
      <c r="F111" s="3"/>
      <c r="G111" s="25"/>
      <c r="H111" s="25"/>
      <c r="I111" s="24"/>
      <c r="J111" s="252"/>
    </row>
    <row r="112" spans="2:10" s="19" customFormat="1" x14ac:dyDescent="0.3">
      <c r="B112" s="242" t="s">
        <v>234</v>
      </c>
      <c r="C112" s="280"/>
      <c r="D112" s="7"/>
      <c r="E112" s="3"/>
      <c r="F112" s="3"/>
      <c r="G112" s="25"/>
      <c r="H112" s="25"/>
      <c r="I112" s="24"/>
      <c r="J112" s="252"/>
    </row>
    <row r="113" spans="2:10" s="19" customFormat="1" x14ac:dyDescent="0.3">
      <c r="B113" s="242" t="s">
        <v>235</v>
      </c>
      <c r="C113" s="280"/>
      <c r="D113" s="7"/>
      <c r="E113" s="3"/>
      <c r="F113" s="3"/>
      <c r="G113" s="25"/>
      <c r="H113" s="25"/>
      <c r="I113" s="24"/>
      <c r="J113" s="252"/>
    </row>
    <row r="114" spans="2:10" s="19" customFormat="1" ht="17.25" thickBot="1" x14ac:dyDescent="0.35">
      <c r="B114" s="251" t="s">
        <v>236</v>
      </c>
      <c r="C114" s="282"/>
      <c r="D114" s="7"/>
      <c r="E114" s="3"/>
      <c r="F114" s="3"/>
      <c r="G114" s="25"/>
      <c r="H114" s="25"/>
      <c r="I114" s="24"/>
      <c r="J114" s="252"/>
    </row>
    <row r="115" spans="2:10" s="19" customFormat="1" ht="17.25" thickBot="1" x14ac:dyDescent="0.35">
      <c r="B115" s="20"/>
      <c r="C115" s="20"/>
      <c r="D115" s="7"/>
      <c r="E115" s="3"/>
      <c r="F115" s="3"/>
      <c r="G115" s="25"/>
      <c r="H115" s="25"/>
      <c r="I115" s="24"/>
      <c r="J115" s="252"/>
    </row>
    <row r="116" spans="2:10" s="19" customFormat="1" ht="18" thickBot="1" x14ac:dyDescent="0.35">
      <c r="B116" s="472" t="s">
        <v>360</v>
      </c>
      <c r="C116" s="473"/>
      <c r="D116" s="7"/>
      <c r="E116" s="3"/>
      <c r="F116" s="3"/>
      <c r="G116" s="25"/>
      <c r="H116" s="25"/>
      <c r="I116" s="24"/>
      <c r="J116" s="252"/>
    </row>
    <row r="117" spans="2:10" s="19" customFormat="1" x14ac:dyDescent="0.3">
      <c r="B117" s="249" t="s">
        <v>150</v>
      </c>
      <c r="C117" s="279"/>
      <c r="D117" s="7"/>
      <c r="E117" s="3"/>
      <c r="F117" s="3"/>
      <c r="G117" s="25"/>
      <c r="H117" s="25"/>
      <c r="I117" s="24"/>
      <c r="J117" s="252"/>
    </row>
    <row r="118" spans="2:10" s="19" customFormat="1" x14ac:dyDescent="0.3">
      <c r="B118" s="240" t="s">
        <v>151</v>
      </c>
      <c r="C118" s="280"/>
      <c r="D118" s="7"/>
      <c r="E118" s="3"/>
      <c r="F118" s="3"/>
      <c r="G118" s="25"/>
      <c r="H118" s="25"/>
      <c r="I118" s="24"/>
      <c r="J118" s="252"/>
    </row>
    <row r="119" spans="2:10" s="19" customFormat="1" x14ac:dyDescent="0.3">
      <c r="B119" s="239" t="s">
        <v>152</v>
      </c>
      <c r="C119" s="280"/>
      <c r="D119" s="7"/>
      <c r="E119" s="3"/>
      <c r="F119" s="3"/>
      <c r="G119" s="25"/>
      <c r="H119" s="25"/>
      <c r="I119" s="24"/>
      <c r="J119" s="252"/>
    </row>
    <row r="120" spans="2:10" s="19" customFormat="1" x14ac:dyDescent="0.3">
      <c r="B120" s="239" t="s">
        <v>153</v>
      </c>
      <c r="C120" s="280"/>
      <c r="D120" s="7"/>
      <c r="E120" s="3"/>
      <c r="F120" s="3"/>
      <c r="G120" s="25"/>
      <c r="H120" s="25"/>
      <c r="I120" s="24"/>
      <c r="J120" s="252"/>
    </row>
    <row r="121" spans="2:10" s="19" customFormat="1" x14ac:dyDescent="0.3">
      <c r="B121" s="241" t="s">
        <v>154</v>
      </c>
      <c r="C121" s="281"/>
      <c r="D121" s="7"/>
      <c r="E121" s="3"/>
      <c r="F121" s="3"/>
      <c r="G121" s="25"/>
      <c r="H121" s="25"/>
      <c r="I121" s="24"/>
      <c r="J121" s="252"/>
    </row>
    <row r="122" spans="2:10" s="19" customFormat="1" x14ac:dyDescent="0.3">
      <c r="B122" s="241" t="s">
        <v>155</v>
      </c>
      <c r="C122" s="281"/>
      <c r="D122" s="7"/>
      <c r="E122" s="3"/>
      <c r="F122" s="3"/>
      <c r="G122" s="25"/>
      <c r="H122" s="25"/>
      <c r="I122" s="24"/>
      <c r="J122" s="252"/>
    </row>
    <row r="123" spans="2:10" s="19" customFormat="1" x14ac:dyDescent="0.3">
      <c r="B123" s="242" t="s">
        <v>156</v>
      </c>
      <c r="C123" s="280"/>
      <c r="D123" s="7"/>
      <c r="E123" s="3"/>
      <c r="F123" s="3"/>
      <c r="G123" s="25"/>
      <c r="H123" s="25"/>
      <c r="I123" s="24"/>
      <c r="J123" s="252"/>
    </row>
    <row r="124" spans="2:10" s="19" customFormat="1" x14ac:dyDescent="0.3">
      <c r="B124" s="23"/>
      <c r="C124" s="250"/>
      <c r="D124" s="7"/>
      <c r="E124" s="3"/>
      <c r="F124" s="3"/>
      <c r="G124" s="25"/>
      <c r="H124" s="25"/>
      <c r="I124" s="24"/>
      <c r="J124" s="252"/>
    </row>
    <row r="125" spans="2:10" s="19" customFormat="1" x14ac:dyDescent="0.3">
      <c r="B125" s="242" t="s">
        <v>192</v>
      </c>
      <c r="C125" s="280"/>
      <c r="D125" s="7"/>
      <c r="E125" s="3"/>
      <c r="F125" s="3"/>
      <c r="G125" s="25"/>
      <c r="H125" s="25"/>
      <c r="I125" s="24"/>
      <c r="J125" s="252"/>
    </row>
    <row r="126" spans="2:10" s="19" customFormat="1" x14ac:dyDescent="0.3">
      <c r="B126" s="242" t="s">
        <v>234</v>
      </c>
      <c r="C126" s="280"/>
      <c r="D126" s="7"/>
      <c r="E126" s="3"/>
      <c r="F126" s="3"/>
      <c r="G126" s="25"/>
      <c r="H126" s="25"/>
      <c r="I126" s="24"/>
      <c r="J126" s="252"/>
    </row>
    <row r="127" spans="2:10" s="19" customFormat="1" x14ac:dyDescent="0.3">
      <c r="B127" s="242" t="s">
        <v>235</v>
      </c>
      <c r="C127" s="280"/>
      <c r="D127" s="7"/>
      <c r="E127" s="3"/>
      <c r="F127" s="3"/>
      <c r="G127" s="25"/>
      <c r="H127" s="25"/>
      <c r="I127" s="24"/>
      <c r="J127" s="252"/>
    </row>
    <row r="128" spans="2:10" s="19" customFormat="1" ht="17.25" thickBot="1" x14ac:dyDescent="0.35">
      <c r="B128" s="251" t="s">
        <v>236</v>
      </c>
      <c r="C128" s="282"/>
      <c r="D128" s="7"/>
      <c r="E128" s="3"/>
      <c r="F128" s="3"/>
      <c r="G128" s="25"/>
      <c r="H128" s="25"/>
      <c r="I128" s="24"/>
      <c r="J128" s="252"/>
    </row>
    <row r="129" spans="2:10" s="19" customFormat="1" ht="17.25" thickBot="1" x14ac:dyDescent="0.35">
      <c r="B129" s="20"/>
      <c r="C129" s="20"/>
      <c r="D129" s="7"/>
      <c r="E129" s="3"/>
      <c r="F129" s="3"/>
      <c r="G129" s="25"/>
      <c r="H129" s="25"/>
      <c r="I129" s="24"/>
      <c r="J129" s="252"/>
    </row>
    <row r="130" spans="2:10" s="19" customFormat="1" ht="18" thickBot="1" x14ac:dyDescent="0.35">
      <c r="B130" s="472" t="s">
        <v>361</v>
      </c>
      <c r="C130" s="473"/>
      <c r="D130" s="7"/>
      <c r="E130" s="3"/>
      <c r="F130" s="3"/>
      <c r="G130" s="25"/>
      <c r="H130" s="25"/>
      <c r="I130" s="24"/>
      <c r="J130" s="252"/>
    </row>
    <row r="131" spans="2:10" s="19" customFormat="1" x14ac:dyDescent="0.3">
      <c r="B131" s="249" t="s">
        <v>150</v>
      </c>
      <c r="C131" s="279"/>
      <c r="D131" s="7"/>
      <c r="E131" s="3"/>
      <c r="F131" s="3"/>
      <c r="G131" s="25"/>
      <c r="H131" s="25"/>
      <c r="I131" s="24"/>
      <c r="J131" s="252"/>
    </row>
    <row r="132" spans="2:10" s="19" customFormat="1" x14ac:dyDescent="0.3">
      <c r="B132" s="240" t="s">
        <v>151</v>
      </c>
      <c r="C132" s="280"/>
      <c r="D132" s="7"/>
      <c r="E132" s="3"/>
      <c r="F132" s="3"/>
      <c r="G132" s="25"/>
      <c r="H132" s="25"/>
      <c r="I132" s="24"/>
      <c r="J132" s="252"/>
    </row>
    <row r="133" spans="2:10" s="19" customFormat="1" x14ac:dyDescent="0.3">
      <c r="B133" s="239" t="s">
        <v>152</v>
      </c>
      <c r="C133" s="280"/>
      <c r="D133" s="7"/>
      <c r="E133" s="3"/>
      <c r="F133" s="3"/>
      <c r="G133" s="25"/>
      <c r="H133" s="25"/>
      <c r="I133" s="24"/>
      <c r="J133" s="252"/>
    </row>
    <row r="134" spans="2:10" s="19" customFormat="1" x14ac:dyDescent="0.3">
      <c r="B134" s="239" t="s">
        <v>153</v>
      </c>
      <c r="C134" s="280"/>
      <c r="D134" s="7"/>
      <c r="E134" s="3"/>
      <c r="F134" s="3"/>
      <c r="G134" s="25"/>
      <c r="H134" s="25"/>
      <c r="I134" s="24"/>
      <c r="J134" s="252"/>
    </row>
    <row r="135" spans="2:10" s="19" customFormat="1" x14ac:dyDescent="0.3">
      <c r="B135" s="241" t="s">
        <v>154</v>
      </c>
      <c r="C135" s="281"/>
      <c r="D135" s="7"/>
      <c r="E135" s="3"/>
      <c r="F135" s="3"/>
      <c r="G135" s="25"/>
      <c r="H135" s="25"/>
      <c r="I135" s="24"/>
      <c r="J135" s="252"/>
    </row>
    <row r="136" spans="2:10" s="19" customFormat="1" x14ac:dyDescent="0.3">
      <c r="B136" s="241" t="s">
        <v>155</v>
      </c>
      <c r="C136" s="281"/>
      <c r="D136" s="7"/>
      <c r="E136" s="3"/>
      <c r="F136" s="3"/>
      <c r="G136" s="25"/>
      <c r="H136" s="25"/>
      <c r="I136" s="24"/>
      <c r="J136" s="252"/>
    </row>
    <row r="137" spans="2:10" x14ac:dyDescent="0.3">
      <c r="B137" s="242" t="s">
        <v>156</v>
      </c>
      <c r="C137" s="280"/>
      <c r="J137" s="252"/>
    </row>
    <row r="138" spans="2:10" x14ac:dyDescent="0.3">
      <c r="B138" s="23"/>
      <c r="C138" s="250"/>
      <c r="F138" s="7"/>
      <c r="J138" s="252"/>
    </row>
    <row r="139" spans="2:10" x14ac:dyDescent="0.3">
      <c r="B139" s="242" t="s">
        <v>192</v>
      </c>
      <c r="C139" s="280"/>
      <c r="J139" s="252"/>
    </row>
    <row r="140" spans="2:10" x14ac:dyDescent="0.3">
      <c r="B140" s="242" t="s">
        <v>234</v>
      </c>
      <c r="C140" s="280"/>
      <c r="J140" s="252"/>
    </row>
    <row r="141" spans="2:10" x14ac:dyDescent="0.3">
      <c r="B141" s="242" t="s">
        <v>235</v>
      </c>
      <c r="C141" s="280"/>
      <c r="J141" s="252"/>
    </row>
    <row r="142" spans="2:10" ht="17.25" thickBot="1" x14ac:dyDescent="0.35">
      <c r="B142" s="251" t="s">
        <v>236</v>
      </c>
      <c r="C142" s="282"/>
      <c r="J142" s="252"/>
    </row>
    <row r="143" spans="2:10" x14ac:dyDescent="0.3">
      <c r="B143" s="20"/>
      <c r="C143" s="20"/>
      <c r="J143" s="252"/>
    </row>
    <row r="144" spans="2:10" x14ac:dyDescent="0.3">
      <c r="J144" s="252"/>
    </row>
    <row r="145" spans="1:10" x14ac:dyDescent="0.3">
      <c r="A145" s="158"/>
      <c r="B145" s="158"/>
      <c r="C145" s="158"/>
      <c r="D145" s="158"/>
      <c r="E145" s="158"/>
      <c r="F145" s="254"/>
      <c r="G145" s="158"/>
      <c r="H145" s="158"/>
      <c r="I145" s="158"/>
      <c r="J145" s="158"/>
    </row>
  </sheetData>
  <sheetProtection algorithmName="SHA-512" hashValue="Nf4sAuHYTWxz+RgdJOO9tYBElnWwj4U1Jfjey7x9FUrFZEb1PlNjQ1vxZkN1dt43mR99qdG8wNTexukUhsaHlQ==" saltValue="fFYziKk5GBQbZTrvpiUtiA==" spinCount="100000" sheet="1" selectLockedCells="1"/>
  <mergeCells count="28">
    <mergeCell ref="B130:C130"/>
    <mergeCell ref="B34:C34"/>
    <mergeCell ref="B60:C60"/>
    <mergeCell ref="B74:C74"/>
    <mergeCell ref="B88:C88"/>
    <mergeCell ref="B102:C102"/>
    <mergeCell ref="B116:C116"/>
    <mergeCell ref="B43:C43"/>
    <mergeCell ref="B2:C2"/>
    <mergeCell ref="B11:C11"/>
    <mergeCell ref="B15:C15"/>
    <mergeCell ref="B20:C20"/>
    <mergeCell ref="E11:H11"/>
    <mergeCell ref="E12:F12"/>
    <mergeCell ref="E14:E16"/>
    <mergeCell ref="E17:F17"/>
    <mergeCell ref="E18:F18"/>
    <mergeCell ref="E13:F13"/>
    <mergeCell ref="E20:F20"/>
    <mergeCell ref="E19:F19"/>
    <mergeCell ref="E33:F33"/>
    <mergeCell ref="E24:H26"/>
    <mergeCell ref="E27:F27"/>
    <mergeCell ref="E28:F28"/>
    <mergeCell ref="E29:F29"/>
    <mergeCell ref="E30:F31"/>
    <mergeCell ref="G30:G31"/>
    <mergeCell ref="H30:H31"/>
  </mergeCells>
  <dataValidations count="1">
    <dataValidation type="list" allowBlank="1" showInputMessage="1" showErrorMessage="1" prompt="Select Charger Type" sqref="C29">
      <formula1>"Non-Inductive, Inductive"</formula1>
    </dataValidation>
  </dataValidations>
  <hyperlinks>
    <hyperlink ref="F4" location="Instructions!A1" display="Back to Instuctions"/>
    <hyperlink ref="B55" r:id="rId1" location="ap10.3.430_127.y"/>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7"/>
  <sheetViews>
    <sheetView showGridLines="0" zoomScale="80" zoomScaleNormal="80" workbookViewId="0">
      <selection activeCell="B13" sqref="B13"/>
    </sheetView>
  </sheetViews>
  <sheetFormatPr defaultColWidth="10.42578125" defaultRowHeight="16.5" x14ac:dyDescent="0.3"/>
  <cols>
    <col min="1" max="1" width="6.42578125" style="5" customWidth="1"/>
    <col min="2" max="2" width="36.7109375" style="5" customWidth="1"/>
    <col min="3" max="3" width="34.5703125" style="5" customWidth="1"/>
    <col min="4" max="4" width="20" style="5" customWidth="1"/>
    <col min="5" max="5" width="13.140625" style="5" customWidth="1"/>
    <col min="6" max="6" width="15.140625" style="5" customWidth="1"/>
    <col min="7" max="7" width="26.140625" style="5" customWidth="1"/>
    <col min="8" max="8" width="24.28515625" style="5" customWidth="1"/>
    <col min="9" max="9" width="25.28515625" style="5" bestFit="1" customWidth="1"/>
    <col min="10" max="10" width="31.5703125" style="5" bestFit="1" customWidth="1"/>
    <col min="11" max="11" width="4.140625" style="5" customWidth="1"/>
    <col min="12" max="12" width="4.7109375" style="5" customWidth="1"/>
    <col min="13" max="16384" width="10.42578125" style="5"/>
  </cols>
  <sheetData>
    <row r="1" spans="2:13" ht="17.25" thickBot="1" x14ac:dyDescent="0.35">
      <c r="L1" s="155"/>
    </row>
    <row r="2" spans="2:13" ht="18" thickBot="1" x14ac:dyDescent="0.35">
      <c r="B2" s="472" t="str">
        <f>'Version Control'!$B$2</f>
        <v>Title Block</v>
      </c>
      <c r="C2" s="515"/>
      <c r="D2" s="515"/>
      <c r="E2" s="473"/>
      <c r="L2" s="155"/>
    </row>
    <row r="3" spans="2:13" x14ac:dyDescent="0.3">
      <c r="B3" s="160" t="str">
        <f>'Version Control'!$B$3</f>
        <v>Test Report Template Name:</v>
      </c>
      <c r="C3" s="544" t="str">
        <f>'Version Control'!$C$3</f>
        <v>Battery Charger</v>
      </c>
      <c r="D3" s="544"/>
      <c r="E3" s="545"/>
      <c r="L3" s="155"/>
    </row>
    <row r="4" spans="2:13" x14ac:dyDescent="0.3">
      <c r="B4" s="222" t="str">
        <f>'Version Control'!$B$4</f>
        <v>Version Number:</v>
      </c>
      <c r="C4" s="546" t="str">
        <f>'Version Control'!$C$4</f>
        <v>v2.2</v>
      </c>
      <c r="D4" s="546"/>
      <c r="E4" s="547"/>
      <c r="G4" s="76" t="s">
        <v>268</v>
      </c>
      <c r="L4" s="155"/>
    </row>
    <row r="5" spans="2:13" x14ac:dyDescent="0.3">
      <c r="B5" s="162" t="str">
        <f>'Version Control'!$B$5</f>
        <v xml:space="preserve">Latest Template Revision: </v>
      </c>
      <c r="C5" s="736">
        <f>'Version Control'!$C$5</f>
        <v>43011</v>
      </c>
      <c r="D5" s="736"/>
      <c r="E5" s="737"/>
      <c r="L5" s="155"/>
    </row>
    <row r="6" spans="2:13" x14ac:dyDescent="0.3">
      <c r="B6" s="162" t="str">
        <f>'Version Control'!$B$6</f>
        <v>Tab Name:</v>
      </c>
      <c r="C6" s="548" t="str">
        <f ca="1">MID(CELL("filename",A1), FIND("]", CELL("filename", A1))+ 1, 255)</f>
        <v>Setup &amp; Instrumentation</v>
      </c>
      <c r="D6" s="548"/>
      <c r="E6" s="549"/>
      <c r="L6" s="155"/>
    </row>
    <row r="7" spans="2:13" ht="35.25" customHeight="1" x14ac:dyDescent="0.3">
      <c r="B7" s="310" t="str">
        <f>'Version Control'!$B$7</f>
        <v>File Name:</v>
      </c>
      <c r="C7" s="550" t="str">
        <f ca="1">'Version Control'!$C$7</f>
        <v>Battery Charger - v2.2.xlsx</v>
      </c>
      <c r="D7" s="550"/>
      <c r="E7" s="551"/>
      <c r="L7" s="155"/>
    </row>
    <row r="8" spans="2:13" ht="17.25" thickBot="1" x14ac:dyDescent="0.35">
      <c r="B8" s="163" t="str">
        <f>'Version Control'!$B$8</f>
        <v xml:space="preserve">Test Completion Date: </v>
      </c>
      <c r="C8" s="552" t="str">
        <f>'Version Control'!$C$8</f>
        <v>[MM/DD/YYYY]</v>
      </c>
      <c r="D8" s="552"/>
      <c r="E8" s="553"/>
      <c r="L8" s="155"/>
    </row>
    <row r="9" spans="2:13" x14ac:dyDescent="0.3">
      <c r="L9" s="155"/>
    </row>
    <row r="10" spans="2:13" ht="17.25" thickBot="1" x14ac:dyDescent="0.35">
      <c r="L10" s="155"/>
    </row>
    <row r="11" spans="2:13" ht="18" thickBot="1" x14ac:dyDescent="0.35">
      <c r="B11" s="472" t="s">
        <v>157</v>
      </c>
      <c r="C11" s="515"/>
      <c r="D11" s="515"/>
      <c r="E11" s="515"/>
      <c r="F11" s="515"/>
      <c r="G11" s="515"/>
      <c r="H11" s="515"/>
      <c r="I11" s="515"/>
      <c r="J11" s="473"/>
      <c r="L11" s="155"/>
    </row>
    <row r="12" spans="2:13" ht="17.25" x14ac:dyDescent="0.35">
      <c r="B12" s="225" t="s">
        <v>253</v>
      </c>
      <c r="C12" s="223" t="s">
        <v>301</v>
      </c>
      <c r="D12" s="554" t="s">
        <v>300</v>
      </c>
      <c r="E12" s="555"/>
      <c r="F12" s="539" t="s">
        <v>254</v>
      </c>
      <c r="G12" s="539"/>
      <c r="H12" s="224" t="s">
        <v>158</v>
      </c>
      <c r="I12" s="223" t="s">
        <v>159</v>
      </c>
      <c r="J12" s="226" t="s">
        <v>160</v>
      </c>
      <c r="K12" s="27"/>
      <c r="L12" s="155"/>
      <c r="M12" s="27"/>
    </row>
    <row r="13" spans="2:13" x14ac:dyDescent="0.3">
      <c r="B13" s="283"/>
      <c r="C13" s="284"/>
      <c r="D13" s="540"/>
      <c r="E13" s="541"/>
      <c r="F13" s="540"/>
      <c r="G13" s="541"/>
      <c r="H13" s="284"/>
      <c r="I13" s="284"/>
      <c r="J13" s="285"/>
      <c r="L13" s="155"/>
    </row>
    <row r="14" spans="2:13" x14ac:dyDescent="0.3">
      <c r="B14" s="283"/>
      <c r="C14" s="284"/>
      <c r="D14" s="540"/>
      <c r="E14" s="541"/>
      <c r="F14" s="540"/>
      <c r="G14" s="541"/>
      <c r="H14" s="284"/>
      <c r="I14" s="284"/>
      <c r="J14" s="285"/>
      <c r="L14" s="155"/>
    </row>
    <row r="15" spans="2:13" x14ac:dyDescent="0.3">
      <c r="B15" s="283"/>
      <c r="C15" s="284"/>
      <c r="D15" s="540"/>
      <c r="E15" s="541"/>
      <c r="F15" s="540"/>
      <c r="G15" s="541"/>
      <c r="H15" s="284"/>
      <c r="I15" s="284"/>
      <c r="J15" s="285"/>
      <c r="L15" s="155"/>
    </row>
    <row r="16" spans="2:13" x14ac:dyDescent="0.3">
      <c r="B16" s="283"/>
      <c r="C16" s="284"/>
      <c r="D16" s="540"/>
      <c r="E16" s="541"/>
      <c r="F16" s="540"/>
      <c r="G16" s="541"/>
      <c r="H16" s="284"/>
      <c r="I16" s="284"/>
      <c r="J16" s="285"/>
      <c r="L16" s="155"/>
    </row>
    <row r="17" spans="2:12" x14ac:dyDescent="0.3">
      <c r="B17" s="283"/>
      <c r="C17" s="284"/>
      <c r="D17" s="540"/>
      <c r="E17" s="541"/>
      <c r="F17" s="540"/>
      <c r="G17" s="541"/>
      <c r="H17" s="284"/>
      <c r="I17" s="284"/>
      <c r="J17" s="285"/>
      <c r="L17" s="155"/>
    </row>
    <row r="18" spans="2:12" x14ac:dyDescent="0.3">
      <c r="B18" s="283"/>
      <c r="C18" s="284"/>
      <c r="D18" s="540"/>
      <c r="E18" s="541"/>
      <c r="F18" s="540"/>
      <c r="G18" s="541"/>
      <c r="H18" s="284"/>
      <c r="I18" s="284"/>
      <c r="J18" s="285"/>
      <c r="L18" s="155"/>
    </row>
    <row r="19" spans="2:12" x14ac:dyDescent="0.3">
      <c r="B19" s="283"/>
      <c r="C19" s="284"/>
      <c r="D19" s="540"/>
      <c r="E19" s="541"/>
      <c r="F19" s="540"/>
      <c r="G19" s="541"/>
      <c r="H19" s="284"/>
      <c r="I19" s="284"/>
      <c r="J19" s="285"/>
      <c r="L19" s="155"/>
    </row>
    <row r="20" spans="2:12" x14ac:dyDescent="0.3">
      <c r="B20" s="283"/>
      <c r="C20" s="284"/>
      <c r="D20" s="540"/>
      <c r="E20" s="541"/>
      <c r="F20" s="540"/>
      <c r="G20" s="541"/>
      <c r="H20" s="284"/>
      <c r="I20" s="284"/>
      <c r="J20" s="285"/>
      <c r="L20" s="155"/>
    </row>
    <row r="21" spans="2:12" x14ac:dyDescent="0.3">
      <c r="B21" s="283"/>
      <c r="C21" s="284"/>
      <c r="D21" s="540"/>
      <c r="E21" s="541"/>
      <c r="F21" s="540"/>
      <c r="G21" s="541"/>
      <c r="H21" s="284"/>
      <c r="I21" s="284"/>
      <c r="J21" s="285"/>
      <c r="L21" s="155"/>
    </row>
    <row r="22" spans="2:12" x14ac:dyDescent="0.3">
      <c r="B22" s="283"/>
      <c r="C22" s="284"/>
      <c r="D22" s="540"/>
      <c r="E22" s="541"/>
      <c r="F22" s="540"/>
      <c r="G22" s="541"/>
      <c r="H22" s="284"/>
      <c r="I22" s="284"/>
      <c r="J22" s="285"/>
      <c r="L22" s="155"/>
    </row>
    <row r="23" spans="2:12" x14ac:dyDescent="0.3">
      <c r="B23" s="283"/>
      <c r="C23" s="284"/>
      <c r="D23" s="540"/>
      <c r="E23" s="541"/>
      <c r="F23" s="540"/>
      <c r="G23" s="541"/>
      <c r="H23" s="284"/>
      <c r="I23" s="284"/>
      <c r="J23" s="285"/>
      <c r="L23" s="155"/>
    </row>
    <row r="24" spans="2:12" x14ac:dyDescent="0.3">
      <c r="B24" s="283"/>
      <c r="C24" s="284"/>
      <c r="D24" s="540"/>
      <c r="E24" s="541"/>
      <c r="F24" s="540"/>
      <c r="G24" s="541"/>
      <c r="H24" s="284"/>
      <c r="I24" s="284"/>
      <c r="J24" s="285"/>
      <c r="L24" s="155"/>
    </row>
    <row r="25" spans="2:12" x14ac:dyDescent="0.3">
      <c r="B25" s="283"/>
      <c r="C25" s="284"/>
      <c r="D25" s="540"/>
      <c r="E25" s="541"/>
      <c r="F25" s="540"/>
      <c r="G25" s="541"/>
      <c r="H25" s="284"/>
      <c r="I25" s="284"/>
      <c r="J25" s="285"/>
      <c r="L25" s="155"/>
    </row>
    <row r="26" spans="2:12" x14ac:dyDescent="0.3">
      <c r="B26" s="283"/>
      <c r="C26" s="284"/>
      <c r="D26" s="540"/>
      <c r="E26" s="541"/>
      <c r="F26" s="540"/>
      <c r="G26" s="541"/>
      <c r="H26" s="284"/>
      <c r="I26" s="284"/>
      <c r="J26" s="285"/>
      <c r="L26" s="155"/>
    </row>
    <row r="27" spans="2:12" x14ac:dyDescent="0.3">
      <c r="B27" s="283"/>
      <c r="C27" s="284"/>
      <c r="D27" s="540"/>
      <c r="E27" s="541"/>
      <c r="F27" s="540"/>
      <c r="G27" s="541"/>
      <c r="H27" s="284"/>
      <c r="I27" s="284"/>
      <c r="J27" s="285"/>
      <c r="L27" s="155"/>
    </row>
    <row r="28" spans="2:12" x14ac:dyDescent="0.3">
      <c r="B28" s="283"/>
      <c r="C28" s="284"/>
      <c r="D28" s="540"/>
      <c r="E28" s="541"/>
      <c r="F28" s="540"/>
      <c r="G28" s="541"/>
      <c r="H28" s="284"/>
      <c r="I28" s="284"/>
      <c r="J28" s="285"/>
      <c r="L28" s="155"/>
    </row>
    <row r="29" spans="2:12" x14ac:dyDescent="0.3">
      <c r="B29" s="283"/>
      <c r="C29" s="284"/>
      <c r="D29" s="540"/>
      <c r="E29" s="541"/>
      <c r="F29" s="540"/>
      <c r="G29" s="541"/>
      <c r="H29" s="284"/>
      <c r="I29" s="284"/>
      <c r="J29" s="285"/>
      <c r="L29" s="155"/>
    </row>
    <row r="30" spans="2:12" ht="17.25" thickBot="1" x14ac:dyDescent="0.35">
      <c r="B30" s="286"/>
      <c r="C30" s="287"/>
      <c r="D30" s="542"/>
      <c r="E30" s="543"/>
      <c r="F30" s="542"/>
      <c r="G30" s="543"/>
      <c r="H30" s="287"/>
      <c r="I30" s="287"/>
      <c r="J30" s="276"/>
      <c r="L30" s="155"/>
    </row>
    <row r="31" spans="2:12" ht="17.25" thickBot="1" x14ac:dyDescent="0.35">
      <c r="L31" s="155"/>
    </row>
    <row r="32" spans="2:12" ht="18" thickBot="1" x14ac:dyDescent="0.35">
      <c r="B32" s="451" t="s">
        <v>348</v>
      </c>
      <c r="C32" s="413"/>
      <c r="D32" s="414"/>
      <c r="L32" s="155"/>
    </row>
    <row r="33" spans="1:12" ht="69" customHeight="1" x14ac:dyDescent="0.3">
      <c r="B33" s="530" t="s">
        <v>347</v>
      </c>
      <c r="C33" s="531"/>
      <c r="D33" s="532"/>
      <c r="L33" s="155"/>
    </row>
    <row r="34" spans="1:12" x14ac:dyDescent="0.3">
      <c r="B34" s="533"/>
      <c r="C34" s="534"/>
      <c r="D34" s="535"/>
      <c r="L34" s="155"/>
    </row>
    <row r="35" spans="1:12" ht="17.25" thickBot="1" x14ac:dyDescent="0.35">
      <c r="B35" s="536"/>
      <c r="C35" s="537"/>
      <c r="D35" s="538"/>
      <c r="L35" s="155"/>
    </row>
    <row r="36" spans="1:12" x14ac:dyDescent="0.3">
      <c r="L36" s="155"/>
    </row>
    <row r="37" spans="1:12" x14ac:dyDescent="0.3">
      <c r="A37" s="155"/>
      <c r="B37" s="155"/>
      <c r="C37" s="155"/>
      <c r="D37" s="155"/>
      <c r="E37" s="155"/>
      <c r="F37" s="155"/>
      <c r="G37" s="155"/>
      <c r="H37" s="155"/>
      <c r="I37" s="155"/>
      <c r="J37" s="155"/>
      <c r="K37" s="155"/>
      <c r="L37" s="155"/>
    </row>
  </sheetData>
  <sheetProtection algorithmName="SHA-512" hashValue="3moPNIoLcEJzznaS8jVbugYqC4UhxAXWuZC2cWjWJWVn922rWMRKTTRjG47TbWp2V1h0a3+HFZ6ZvJfuZo4ABQ==" saltValue="7C4bDtcyzrvekrLa5G095Q==" spinCount="100000" sheet="1" selectLockedCells="1"/>
  <protectedRanges>
    <protectedRange sqref="B13:J30" name="Range1"/>
  </protectedRanges>
  <mergeCells count="47">
    <mergeCell ref="D29:E29"/>
    <mergeCell ref="D30:E30"/>
    <mergeCell ref="B11:J11"/>
    <mergeCell ref="D24:E24"/>
    <mergeCell ref="D25:E25"/>
    <mergeCell ref="D26:E26"/>
    <mergeCell ref="D27:E27"/>
    <mergeCell ref="D28:E28"/>
    <mergeCell ref="D19:E19"/>
    <mergeCell ref="D20:E20"/>
    <mergeCell ref="D21:E21"/>
    <mergeCell ref="D22:E22"/>
    <mergeCell ref="D23:E23"/>
    <mergeCell ref="D14:E14"/>
    <mergeCell ref="D15:E15"/>
    <mergeCell ref="D16:E16"/>
    <mergeCell ref="F23:G23"/>
    <mergeCell ref="F24:G24"/>
    <mergeCell ref="F25:G25"/>
    <mergeCell ref="F26:G26"/>
    <mergeCell ref="B2:E2"/>
    <mergeCell ref="C3:E3"/>
    <mergeCell ref="C4:E4"/>
    <mergeCell ref="C5:E5"/>
    <mergeCell ref="C6:E6"/>
    <mergeCell ref="D17:E17"/>
    <mergeCell ref="D18:E18"/>
    <mergeCell ref="C7:E7"/>
    <mergeCell ref="C8:E8"/>
    <mergeCell ref="D12:E12"/>
    <mergeCell ref="D13:E13"/>
    <mergeCell ref="B33:D35"/>
    <mergeCell ref="F12:G12"/>
    <mergeCell ref="F13:G13"/>
    <mergeCell ref="F14:G14"/>
    <mergeCell ref="F15:G15"/>
    <mergeCell ref="F16:G16"/>
    <mergeCell ref="F17:G17"/>
    <mergeCell ref="F18:G18"/>
    <mergeCell ref="F19:G19"/>
    <mergeCell ref="F20:G20"/>
    <mergeCell ref="F21:G21"/>
    <mergeCell ref="F27:G27"/>
    <mergeCell ref="F28:G28"/>
    <mergeCell ref="F29:G29"/>
    <mergeCell ref="F30:G30"/>
    <mergeCell ref="F22:G22"/>
  </mergeCells>
  <hyperlinks>
    <hyperlink ref="G4" location="Instructions!A1" display="Back to Instuction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G26"/>
  <sheetViews>
    <sheetView showGridLines="0" zoomScale="85" zoomScaleNormal="85" workbookViewId="0">
      <selection activeCell="C21" sqref="C21"/>
    </sheetView>
  </sheetViews>
  <sheetFormatPr defaultRowHeight="16.5" x14ac:dyDescent="0.25"/>
  <cols>
    <col min="1" max="1" width="9.140625" style="125"/>
    <col min="2" max="2" width="42.42578125" style="125" customWidth="1"/>
    <col min="3" max="3" width="41.5703125" style="125" customWidth="1"/>
    <col min="4" max="4" width="60" style="125" customWidth="1"/>
    <col min="5" max="5" width="39.140625" style="125" customWidth="1"/>
    <col min="6" max="6" width="4.85546875" style="125" customWidth="1"/>
    <col min="7" max="7" width="4.28515625" style="125" customWidth="1"/>
    <col min="8" max="8" width="29.140625" style="125" customWidth="1"/>
    <col min="9" max="9" width="15.28515625" style="125" customWidth="1"/>
    <col min="10" max="16384" width="9.140625" style="125"/>
  </cols>
  <sheetData>
    <row r="1" spans="1:7" ht="17.25" thickBot="1" x14ac:dyDescent="0.3">
      <c r="G1" s="221"/>
    </row>
    <row r="2" spans="1:7" ht="18" thickBot="1" x14ac:dyDescent="0.3">
      <c r="B2" s="556" t="str">
        <f>'Version Control'!$B$2</f>
        <v>Title Block</v>
      </c>
      <c r="C2" s="557"/>
      <c r="G2" s="221"/>
    </row>
    <row r="3" spans="1:7" x14ac:dyDescent="0.25">
      <c r="B3" s="213" t="str">
        <f>'Version Control'!$B$3</f>
        <v>Test Report Template Name:</v>
      </c>
      <c r="C3" s="214" t="str">
        <f>'Version Control'!$C$3</f>
        <v>Battery Charger</v>
      </c>
      <c r="G3" s="221"/>
    </row>
    <row r="4" spans="1:7" x14ac:dyDescent="0.25">
      <c r="B4" s="215" t="str">
        <f>'Version Control'!$B$4</f>
        <v>Version Number:</v>
      </c>
      <c r="C4" s="216" t="str">
        <f>'Version Control'!$C$4</f>
        <v>v2.2</v>
      </c>
      <c r="E4" s="126" t="s">
        <v>268</v>
      </c>
      <c r="G4" s="221"/>
    </row>
    <row r="5" spans="1:7" x14ac:dyDescent="0.25">
      <c r="B5" s="217" t="str">
        <f>'Version Control'!$B$5</f>
        <v xml:space="preserve">Latest Template Revision: </v>
      </c>
      <c r="C5" s="735">
        <f>'Version Control'!$C$5</f>
        <v>43011</v>
      </c>
      <c r="G5" s="221"/>
    </row>
    <row r="6" spans="1:7" x14ac:dyDescent="0.25">
      <c r="B6" s="217" t="str">
        <f>'Version Control'!$B$6</f>
        <v>Tab Name:</v>
      </c>
      <c r="C6" s="218" t="str">
        <f ca="1">MID(CELL("filename",A1), FIND("]", CELL("filename", A1))+ 1, 255)</f>
        <v>Determining Duration of Charge</v>
      </c>
      <c r="G6" s="221"/>
    </row>
    <row r="7" spans="1:7" ht="36" customHeight="1" x14ac:dyDescent="0.25">
      <c r="B7" s="217" t="str">
        <f>'Version Control'!$B$7</f>
        <v>File Name:</v>
      </c>
      <c r="C7" s="216" t="str">
        <f ca="1">'Version Control'!$C$7</f>
        <v>Battery Charger - v2.2.xlsx</v>
      </c>
      <c r="G7" s="221"/>
    </row>
    <row r="8" spans="1:7" ht="17.25" thickBot="1" x14ac:dyDescent="0.3">
      <c r="B8" s="219" t="str">
        <f>'Version Control'!$B$8</f>
        <v xml:space="preserve">Test Completion Date: </v>
      </c>
      <c r="C8" s="220" t="str">
        <f>'Version Control'!$C$8</f>
        <v>[MM/DD/YYYY]</v>
      </c>
      <c r="G8" s="221"/>
    </row>
    <row r="9" spans="1:7" x14ac:dyDescent="0.25">
      <c r="G9" s="221"/>
    </row>
    <row r="10" spans="1:7" ht="17.25" thickBot="1" x14ac:dyDescent="0.3">
      <c r="G10" s="221"/>
    </row>
    <row r="11" spans="1:7" ht="18" thickBot="1" x14ac:dyDescent="0.3">
      <c r="A11" s="127"/>
      <c r="B11" s="556" t="s">
        <v>167</v>
      </c>
      <c r="C11" s="569"/>
      <c r="D11" s="569"/>
      <c r="E11" s="557"/>
      <c r="G11" s="221"/>
    </row>
    <row r="12" spans="1:7" ht="18" thickBot="1" x14ac:dyDescent="0.3">
      <c r="A12" s="127"/>
      <c r="B12" s="564" t="s">
        <v>45</v>
      </c>
      <c r="C12" s="565"/>
      <c r="D12" s="565"/>
      <c r="E12" s="116" t="s">
        <v>58</v>
      </c>
      <c r="G12" s="221"/>
    </row>
    <row r="13" spans="1:7" ht="17.25" x14ac:dyDescent="0.25">
      <c r="A13" s="127"/>
      <c r="B13" s="562" t="s">
        <v>49</v>
      </c>
      <c r="C13" s="567" t="s">
        <v>257</v>
      </c>
      <c r="D13" s="567"/>
      <c r="E13" s="29" t="s">
        <v>46</v>
      </c>
      <c r="G13" s="221"/>
    </row>
    <row r="14" spans="1:7" ht="17.25" x14ac:dyDescent="0.25">
      <c r="A14" s="127"/>
      <c r="B14" s="566"/>
      <c r="C14" s="559" t="s">
        <v>258</v>
      </c>
      <c r="D14" s="559"/>
      <c r="E14" s="30" t="s">
        <v>47</v>
      </c>
      <c r="G14" s="221"/>
    </row>
    <row r="15" spans="1:7" ht="33" x14ac:dyDescent="0.25">
      <c r="A15" s="127"/>
      <c r="B15" s="561" t="s">
        <v>50</v>
      </c>
      <c r="C15" s="568" t="s">
        <v>51</v>
      </c>
      <c r="D15" s="121" t="s">
        <v>259</v>
      </c>
      <c r="E15" s="30" t="s">
        <v>46</v>
      </c>
      <c r="G15" s="221"/>
    </row>
    <row r="16" spans="1:7" ht="33" x14ac:dyDescent="0.25">
      <c r="A16" s="127"/>
      <c r="B16" s="562"/>
      <c r="C16" s="567"/>
      <c r="D16" s="121" t="s">
        <v>260</v>
      </c>
      <c r="E16" s="30" t="s">
        <v>48</v>
      </c>
      <c r="G16" s="221"/>
    </row>
    <row r="17" spans="1:7" ht="33" x14ac:dyDescent="0.25">
      <c r="A17" s="127"/>
      <c r="B17" s="562"/>
      <c r="C17" s="559" t="s">
        <v>52</v>
      </c>
      <c r="D17" s="121" t="s">
        <v>53</v>
      </c>
      <c r="E17" s="30" t="s">
        <v>55</v>
      </c>
      <c r="G17" s="221"/>
    </row>
    <row r="18" spans="1:7" ht="33.75" thickBot="1" x14ac:dyDescent="0.3">
      <c r="A18" s="127"/>
      <c r="B18" s="563"/>
      <c r="C18" s="560"/>
      <c r="D18" s="122" t="s">
        <v>54</v>
      </c>
      <c r="E18" s="31" t="s">
        <v>46</v>
      </c>
      <c r="G18" s="221"/>
    </row>
    <row r="19" spans="1:7" ht="18" thickBot="1" x14ac:dyDescent="0.3">
      <c r="A19" s="127"/>
      <c r="G19" s="221"/>
    </row>
    <row r="20" spans="1:7" ht="18" thickBot="1" x14ac:dyDescent="0.3">
      <c r="A20" s="127"/>
      <c r="B20" s="123" t="s">
        <v>224</v>
      </c>
      <c r="C20" s="124"/>
      <c r="G20" s="221"/>
    </row>
    <row r="21" spans="1:7" x14ac:dyDescent="0.25">
      <c r="B21" s="128" t="s">
        <v>244</v>
      </c>
      <c r="C21" s="288"/>
      <c r="G21" s="221"/>
    </row>
    <row r="22" spans="1:7" x14ac:dyDescent="0.25">
      <c r="B22" s="129" t="s">
        <v>57</v>
      </c>
      <c r="C22" s="300">
        <f>'General Info &amp; Test Results'!C30</f>
        <v>0</v>
      </c>
      <c r="G22" s="221"/>
    </row>
    <row r="23" spans="1:7" ht="17.25" thickBot="1" x14ac:dyDescent="0.3">
      <c r="B23" s="130" t="s">
        <v>56</v>
      </c>
      <c r="C23" s="301" t="e">
        <f>(1.4*C21/C22)+5</f>
        <v>#DIV/0!</v>
      </c>
      <c r="G23" s="221"/>
    </row>
    <row r="24" spans="1:7" ht="17.25" customHeight="1" x14ac:dyDescent="0.25">
      <c r="B24" s="558" t="s">
        <v>367</v>
      </c>
      <c r="C24" s="558"/>
      <c r="D24" s="558"/>
      <c r="G24" s="221"/>
    </row>
    <row r="25" spans="1:7" x14ac:dyDescent="0.25">
      <c r="G25" s="221"/>
    </row>
    <row r="26" spans="1:7" x14ac:dyDescent="0.25">
      <c r="A26" s="221"/>
      <c r="B26" s="221"/>
      <c r="C26" s="221"/>
      <c r="D26" s="221"/>
      <c r="E26" s="221"/>
      <c r="F26" s="221"/>
      <c r="G26" s="221"/>
    </row>
  </sheetData>
  <sheetProtection algorithmName="SHA-512" hashValue="GC7JBK9imRqWIpJVYep76C42/BRn3R/BII3KwdmkMcDDCKyF1dUjWDf6nNDZkk7aBGlUsKeUMrfFTj5nIf/w5g==" saltValue="i4lV1KmaVDmninZJV4XSzA==" spinCount="100000" sheet="1" selectLockedCells="1"/>
  <mergeCells count="10">
    <mergeCell ref="B2:C2"/>
    <mergeCell ref="B24:D24"/>
    <mergeCell ref="C17:C18"/>
    <mergeCell ref="B15:B18"/>
    <mergeCell ref="B12:D12"/>
    <mergeCell ref="B13:B14"/>
    <mergeCell ref="C13:D13"/>
    <mergeCell ref="C14:D14"/>
    <mergeCell ref="C15:C16"/>
    <mergeCell ref="B11:E11"/>
  </mergeCells>
  <hyperlinks>
    <hyperlink ref="E4" location="Instructions!A1" display="Back to Instuction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M44"/>
  <sheetViews>
    <sheetView showGridLines="0" zoomScale="85" zoomScaleNormal="85" workbookViewId="0">
      <selection activeCell="E20" sqref="E20"/>
    </sheetView>
  </sheetViews>
  <sheetFormatPr defaultRowHeight="16.5" x14ac:dyDescent="0.3"/>
  <cols>
    <col min="1" max="1" width="3.7109375" style="71" customWidth="1"/>
    <col min="2" max="2" width="30.28515625" style="71" customWidth="1"/>
    <col min="3" max="3" width="53.7109375" style="71" customWidth="1"/>
    <col min="4" max="4" width="26.42578125" style="71" customWidth="1"/>
    <col min="5" max="5" width="29" style="71" customWidth="1"/>
    <col min="6" max="6" width="51.5703125" style="71" customWidth="1"/>
    <col min="7" max="7" width="15.28515625" style="71" customWidth="1"/>
    <col min="8" max="8" width="10" style="71" customWidth="1"/>
    <col min="9" max="9" width="9.140625" style="71"/>
    <col min="10" max="10" width="4" style="71" customWidth="1"/>
    <col min="11" max="16384" width="9.140625" style="71"/>
  </cols>
  <sheetData>
    <row r="1" spans="1:13" ht="17.25" thickBot="1" x14ac:dyDescent="0.35">
      <c r="J1" s="169"/>
    </row>
    <row r="2" spans="1:13" ht="18" thickBot="1" x14ac:dyDescent="0.35">
      <c r="B2" s="570" t="str">
        <f>'Version Control'!$B$2</f>
        <v>Title Block</v>
      </c>
      <c r="C2" s="571"/>
      <c r="J2" s="169"/>
    </row>
    <row r="3" spans="1:13" x14ac:dyDescent="0.3">
      <c r="B3" s="160" t="str">
        <f>'Version Control'!$B$3</f>
        <v>Test Report Template Name:</v>
      </c>
      <c r="C3" s="200" t="str">
        <f>'Version Control'!$C$3</f>
        <v>Battery Charger</v>
      </c>
      <c r="J3" s="169"/>
    </row>
    <row r="4" spans="1:13" x14ac:dyDescent="0.3">
      <c r="B4" s="161" t="str">
        <f>'Version Control'!$B$4</f>
        <v>Version Number:</v>
      </c>
      <c r="C4" s="201" t="str">
        <f>'Version Control'!$C$4</f>
        <v>v2.2</v>
      </c>
      <c r="E4" s="113" t="s">
        <v>268</v>
      </c>
      <c r="J4" s="169"/>
    </row>
    <row r="5" spans="1:13" x14ac:dyDescent="0.3">
      <c r="B5" s="162" t="str">
        <f>'Version Control'!$B$5</f>
        <v xml:space="preserve">Latest Template Revision: </v>
      </c>
      <c r="C5" s="729">
        <f>'Version Control'!$C$5</f>
        <v>43011</v>
      </c>
      <c r="J5" s="169"/>
    </row>
    <row r="6" spans="1:13" x14ac:dyDescent="0.3">
      <c r="B6" s="162" t="str">
        <f>'Version Control'!$B$6</f>
        <v>Tab Name:</v>
      </c>
      <c r="C6" s="202" t="str">
        <f ca="1">MID(CELL("filename",A1), FIND("]", CELL("filename", A1))+ 1, 255)</f>
        <v>Conditioning &amp; Preparation</v>
      </c>
      <c r="J6" s="169"/>
    </row>
    <row r="7" spans="1:13" ht="36" customHeight="1" x14ac:dyDescent="0.3">
      <c r="B7" s="310" t="str">
        <f>'Version Control'!$B$7</f>
        <v>File Name:</v>
      </c>
      <c r="C7" s="216" t="str">
        <f ca="1">'Version Control'!$C$7</f>
        <v>Battery Charger - v2.2.xlsx</v>
      </c>
      <c r="J7" s="169"/>
    </row>
    <row r="8" spans="1:13" ht="17.25" thickBot="1" x14ac:dyDescent="0.35">
      <c r="B8" s="163" t="str">
        <f>'Version Control'!$B$8</f>
        <v xml:space="preserve">Test Completion Date: </v>
      </c>
      <c r="C8" s="203" t="str">
        <f>'Version Control'!$C$8</f>
        <v>[MM/DD/YYYY]</v>
      </c>
      <c r="J8" s="169"/>
    </row>
    <row r="9" spans="1:13" x14ac:dyDescent="0.3">
      <c r="J9" s="169"/>
    </row>
    <row r="10" spans="1:13" ht="17.25" thickBot="1" x14ac:dyDescent="0.35">
      <c r="J10" s="169"/>
    </row>
    <row r="11" spans="1:13" ht="18" thickBot="1" x14ac:dyDescent="0.4">
      <c r="A11" s="115"/>
      <c r="B11" s="109" t="s">
        <v>40</v>
      </c>
      <c r="C11" s="110"/>
      <c r="D11" s="110"/>
      <c r="E11" s="110"/>
      <c r="F11" s="110"/>
      <c r="G11" s="111"/>
      <c r="J11" s="169"/>
    </row>
    <row r="12" spans="1:13" ht="17.25" x14ac:dyDescent="0.35">
      <c r="A12" s="115"/>
      <c r="B12" s="32" t="s">
        <v>362</v>
      </c>
      <c r="C12" s="33"/>
      <c r="D12" s="33"/>
      <c r="E12" s="33"/>
      <c r="F12" s="33"/>
      <c r="G12" s="34"/>
      <c r="J12" s="169"/>
    </row>
    <row r="13" spans="1:13" ht="17.25" x14ac:dyDescent="0.35">
      <c r="A13" s="115"/>
      <c r="B13" s="32"/>
      <c r="C13" s="33"/>
      <c r="D13" s="33"/>
      <c r="E13" s="33"/>
      <c r="F13" s="33"/>
      <c r="G13" s="34"/>
      <c r="J13" s="169"/>
    </row>
    <row r="14" spans="1:13" ht="17.25" x14ac:dyDescent="0.35">
      <c r="A14" s="115"/>
      <c r="B14" s="35"/>
      <c r="C14" s="36" t="s">
        <v>75</v>
      </c>
      <c r="D14" s="37"/>
      <c r="E14" s="37"/>
      <c r="F14" s="37"/>
      <c r="G14" s="38"/>
      <c r="H14" s="43"/>
      <c r="I14" s="43"/>
      <c r="J14" s="167"/>
      <c r="K14" s="43"/>
      <c r="L14" s="43"/>
      <c r="M14" s="43"/>
    </row>
    <row r="15" spans="1:13" ht="17.25" x14ac:dyDescent="0.35">
      <c r="A15" s="115"/>
      <c r="B15" s="35"/>
      <c r="C15" s="89" t="s">
        <v>170</v>
      </c>
      <c r="D15" s="90"/>
      <c r="E15" s="37"/>
      <c r="F15" s="37"/>
      <c r="G15" s="38"/>
      <c r="H15" s="37"/>
      <c r="I15" s="37"/>
      <c r="J15" s="209"/>
      <c r="K15" s="37"/>
      <c r="L15" s="37"/>
      <c r="M15" s="37"/>
    </row>
    <row r="16" spans="1:13" ht="17.25" x14ac:dyDescent="0.35">
      <c r="A16" s="115"/>
      <c r="B16" s="35"/>
      <c r="C16" s="91" t="s">
        <v>171</v>
      </c>
      <c r="D16" s="92"/>
      <c r="E16" s="37"/>
      <c r="F16" s="37"/>
      <c r="G16" s="38"/>
      <c r="H16" s="37"/>
      <c r="I16" s="37"/>
      <c r="J16" s="209"/>
      <c r="K16" s="37"/>
      <c r="L16" s="37"/>
      <c r="M16" s="37"/>
    </row>
    <row r="17" spans="1:13" ht="17.25" x14ac:dyDescent="0.35">
      <c r="A17" s="115"/>
      <c r="B17" s="35"/>
      <c r="C17" s="93" t="s">
        <v>172</v>
      </c>
      <c r="D17" s="94"/>
      <c r="E17" s="37"/>
      <c r="F17" s="37"/>
      <c r="G17" s="38"/>
      <c r="H17" s="37"/>
      <c r="I17" s="37"/>
      <c r="J17" s="209"/>
      <c r="K17" s="37"/>
      <c r="L17" s="37"/>
      <c r="M17" s="37"/>
    </row>
    <row r="18" spans="1:13" ht="17.25" x14ac:dyDescent="0.35">
      <c r="A18" s="115"/>
      <c r="B18" s="35"/>
      <c r="C18" s="33"/>
      <c r="D18" s="33"/>
      <c r="E18" s="33"/>
      <c r="F18" s="33"/>
      <c r="G18" s="34"/>
      <c r="J18" s="169"/>
    </row>
    <row r="19" spans="1:13" ht="17.25" x14ac:dyDescent="0.3">
      <c r="B19" s="35"/>
      <c r="C19" s="580" t="s">
        <v>2</v>
      </c>
      <c r="D19" s="581"/>
      <c r="E19" s="39" t="s">
        <v>110</v>
      </c>
      <c r="F19" s="39" t="s">
        <v>111</v>
      </c>
      <c r="G19" s="34"/>
      <c r="J19" s="169"/>
    </row>
    <row r="20" spans="1:13" x14ac:dyDescent="0.3">
      <c r="B20" s="35"/>
      <c r="C20" s="582" t="s">
        <v>41</v>
      </c>
      <c r="D20" s="84" t="s">
        <v>43</v>
      </c>
      <c r="E20" s="289"/>
      <c r="F20" s="289"/>
      <c r="G20" s="34"/>
      <c r="J20" s="169"/>
    </row>
    <row r="21" spans="1:13" x14ac:dyDescent="0.3">
      <c r="B21" s="35"/>
      <c r="C21" s="583"/>
      <c r="D21" s="83" t="s">
        <v>44</v>
      </c>
      <c r="E21" s="289"/>
      <c r="F21" s="289"/>
      <c r="G21" s="34"/>
      <c r="J21" s="169"/>
    </row>
    <row r="22" spans="1:13" x14ac:dyDescent="0.3">
      <c r="B22" s="35"/>
      <c r="C22" s="582" t="s">
        <v>42</v>
      </c>
      <c r="D22" s="84" t="s">
        <v>43</v>
      </c>
      <c r="E22" s="289"/>
      <c r="F22" s="289"/>
      <c r="G22" s="34"/>
      <c r="J22" s="169"/>
    </row>
    <row r="23" spans="1:13" x14ac:dyDescent="0.3">
      <c r="B23" s="35"/>
      <c r="C23" s="583"/>
      <c r="D23" s="83" t="s">
        <v>44</v>
      </c>
      <c r="E23" s="289"/>
      <c r="F23" s="289"/>
      <c r="G23" s="34"/>
      <c r="J23" s="169"/>
    </row>
    <row r="24" spans="1:13" x14ac:dyDescent="0.3">
      <c r="B24" s="35"/>
      <c r="C24" s="84" t="s">
        <v>108</v>
      </c>
      <c r="D24" s="84" t="s">
        <v>43</v>
      </c>
      <c r="E24" s="289"/>
      <c r="F24" s="289"/>
      <c r="G24" s="34"/>
      <c r="J24" s="169"/>
    </row>
    <row r="25" spans="1:13" ht="18" thickBot="1" x14ac:dyDescent="0.4">
      <c r="A25" s="115"/>
      <c r="B25" s="40"/>
      <c r="C25" s="41"/>
      <c r="D25" s="41"/>
      <c r="E25" s="41"/>
      <c r="F25" s="41"/>
      <c r="G25" s="42"/>
      <c r="J25" s="169"/>
    </row>
    <row r="26" spans="1:13" ht="18" thickBot="1" x14ac:dyDescent="0.4">
      <c r="A26" s="115"/>
      <c r="J26" s="169"/>
    </row>
    <row r="27" spans="1:13" ht="18" thickBot="1" x14ac:dyDescent="0.4">
      <c r="A27" s="115"/>
      <c r="B27" s="109" t="s">
        <v>109</v>
      </c>
      <c r="C27" s="110"/>
      <c r="D27" s="110"/>
      <c r="E27" s="110"/>
      <c r="F27" s="110"/>
      <c r="G27" s="110"/>
      <c r="H27" s="111"/>
      <c r="J27" s="169"/>
    </row>
    <row r="28" spans="1:13" ht="17.25" x14ac:dyDescent="0.35">
      <c r="A28" s="115"/>
      <c r="B28" s="32" t="s">
        <v>112</v>
      </c>
      <c r="C28" s="33"/>
      <c r="D28" s="33"/>
      <c r="E28" s="33"/>
      <c r="F28" s="33"/>
      <c r="G28" s="34"/>
      <c r="H28" s="34"/>
      <c r="J28" s="169"/>
    </row>
    <row r="29" spans="1:13" ht="17.25" x14ac:dyDescent="0.35">
      <c r="A29" s="115"/>
      <c r="B29" s="32"/>
      <c r="C29" s="33"/>
      <c r="D29" s="33"/>
      <c r="E29" s="33"/>
      <c r="F29" s="33"/>
      <c r="G29" s="33"/>
      <c r="H29" s="34"/>
      <c r="J29" s="169"/>
    </row>
    <row r="30" spans="1:13" x14ac:dyDescent="0.3">
      <c r="B30" s="35"/>
      <c r="C30" s="37" t="s">
        <v>75</v>
      </c>
      <c r="D30" s="33"/>
      <c r="E30" s="33"/>
      <c r="F30" s="33"/>
      <c r="G30" s="33"/>
      <c r="H30" s="34"/>
      <c r="J30" s="169"/>
    </row>
    <row r="31" spans="1:13" x14ac:dyDescent="0.3">
      <c r="B31" s="35"/>
      <c r="C31" s="574" t="s">
        <v>168</v>
      </c>
      <c r="D31" s="575"/>
      <c r="E31" s="575"/>
      <c r="F31" s="575"/>
      <c r="G31" s="576"/>
      <c r="H31" s="34"/>
      <c r="J31" s="169"/>
    </row>
    <row r="32" spans="1:13" ht="33" customHeight="1" x14ac:dyDescent="0.3">
      <c r="B32" s="35"/>
      <c r="C32" s="577" t="s">
        <v>169</v>
      </c>
      <c r="D32" s="578"/>
      <c r="E32" s="578"/>
      <c r="F32" s="578"/>
      <c r="G32" s="579"/>
      <c r="H32" s="34"/>
      <c r="J32" s="169"/>
    </row>
    <row r="33" spans="1:10" x14ac:dyDescent="0.3">
      <c r="B33" s="35"/>
      <c r="C33" s="33"/>
      <c r="D33" s="33"/>
      <c r="E33" s="33"/>
      <c r="F33" s="33"/>
      <c r="G33" s="33"/>
      <c r="H33" s="34"/>
      <c r="J33" s="169"/>
    </row>
    <row r="34" spans="1:10" ht="17.25" x14ac:dyDescent="0.3">
      <c r="B34" s="35"/>
      <c r="C34" s="85" t="s">
        <v>2</v>
      </c>
      <c r="D34" s="39" t="s">
        <v>110</v>
      </c>
      <c r="E34" s="39" t="s">
        <v>111</v>
      </c>
      <c r="F34" s="69" t="s">
        <v>114</v>
      </c>
      <c r="G34" s="33"/>
      <c r="H34" s="34"/>
      <c r="J34" s="169"/>
    </row>
    <row r="35" spans="1:10" x14ac:dyDescent="0.3">
      <c r="B35" s="35"/>
      <c r="C35" s="70" t="s">
        <v>113</v>
      </c>
      <c r="D35" s="289"/>
      <c r="E35" s="289"/>
      <c r="F35" s="290"/>
      <c r="G35" s="33"/>
      <c r="H35" s="34"/>
      <c r="J35" s="169"/>
    </row>
    <row r="36" spans="1:10" x14ac:dyDescent="0.3">
      <c r="B36" s="35"/>
      <c r="C36" s="33"/>
      <c r="D36" s="33"/>
      <c r="E36" s="33"/>
      <c r="F36" s="33"/>
      <c r="G36" s="33"/>
      <c r="H36" s="34"/>
      <c r="J36" s="169"/>
    </row>
    <row r="37" spans="1:10" x14ac:dyDescent="0.3">
      <c r="B37" s="35"/>
      <c r="C37" s="572" t="s">
        <v>59</v>
      </c>
      <c r="D37" s="573"/>
      <c r="E37" s="573"/>
      <c r="F37" s="573"/>
      <c r="G37" s="33"/>
      <c r="H37" s="34"/>
      <c r="J37" s="169"/>
    </row>
    <row r="38" spans="1:10" x14ac:dyDescent="0.3">
      <c r="B38" s="35"/>
      <c r="C38" s="572"/>
      <c r="D38" s="573"/>
      <c r="E38" s="573"/>
      <c r="F38" s="573"/>
      <c r="G38" s="33"/>
      <c r="H38" s="34"/>
      <c r="J38" s="169"/>
    </row>
    <row r="39" spans="1:10" x14ac:dyDescent="0.3">
      <c r="B39" s="35"/>
      <c r="C39" s="572"/>
      <c r="D39" s="573"/>
      <c r="E39" s="573"/>
      <c r="F39" s="573"/>
      <c r="G39" s="33"/>
      <c r="H39" s="34"/>
      <c r="J39" s="169"/>
    </row>
    <row r="40" spans="1:10" x14ac:dyDescent="0.3">
      <c r="B40" s="35"/>
      <c r="C40" s="572"/>
      <c r="D40" s="573"/>
      <c r="E40" s="573"/>
      <c r="F40" s="573"/>
      <c r="G40" s="33"/>
      <c r="H40" s="34"/>
      <c r="J40" s="169"/>
    </row>
    <row r="41" spans="1:10" x14ac:dyDescent="0.3">
      <c r="B41" s="35"/>
      <c r="C41" s="572"/>
      <c r="D41" s="573"/>
      <c r="E41" s="573"/>
      <c r="F41" s="573"/>
      <c r="G41" s="33"/>
      <c r="H41" s="34"/>
      <c r="J41" s="169"/>
    </row>
    <row r="42" spans="1:10" ht="17.25" thickBot="1" x14ac:dyDescent="0.35">
      <c r="B42" s="40"/>
      <c r="C42" s="41"/>
      <c r="D42" s="41"/>
      <c r="E42" s="41"/>
      <c r="F42" s="41"/>
      <c r="G42" s="41"/>
      <c r="H42" s="42"/>
      <c r="J42" s="169"/>
    </row>
    <row r="43" spans="1:10" x14ac:dyDescent="0.3">
      <c r="J43" s="169"/>
    </row>
    <row r="44" spans="1:10" x14ac:dyDescent="0.3">
      <c r="A44" s="169"/>
      <c r="B44" s="169"/>
      <c r="C44" s="169"/>
      <c r="D44" s="169"/>
      <c r="E44" s="169"/>
      <c r="F44" s="169"/>
      <c r="G44" s="169"/>
      <c r="H44" s="169"/>
      <c r="I44" s="169"/>
      <c r="J44" s="169"/>
    </row>
  </sheetData>
  <sheetProtection algorithmName="SHA-512" hashValue="1WsI52xppDhbc+r+2nnYLBE+86PdGyF+8pIqjsHgeDzC9+PMwp23KNDqzMtzaa3R/pu42bpntBDKcaEsUP/geg==" saltValue="TWHYuciWc7ecLqLwDpsk/Q==" spinCount="100000" sheet="1" selectLockedCells="1"/>
  <mergeCells count="8">
    <mergeCell ref="B2:C2"/>
    <mergeCell ref="C37:C41"/>
    <mergeCell ref="D37:F41"/>
    <mergeCell ref="C31:G31"/>
    <mergeCell ref="C32:G32"/>
    <mergeCell ref="C19:D19"/>
    <mergeCell ref="C20:C21"/>
    <mergeCell ref="C22:C23"/>
  </mergeCells>
  <dataValidations count="1">
    <dataValidation type="list" showInputMessage="1" showErrorMessage="1" sqref="F35">
      <formula1>"Battery Voltage reached the End-of-Discharge Voltage, UUT circuitry terminated the discharge"</formula1>
    </dataValidation>
  </dataValidations>
  <hyperlinks>
    <hyperlink ref="E4" location="Instructions!A1" display="Back to Instuction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O47"/>
  <sheetViews>
    <sheetView showGridLines="0" zoomScale="85" zoomScaleNormal="85" zoomScaleSheetLayoutView="80" workbookViewId="0">
      <selection activeCell="D27" sqref="D27"/>
    </sheetView>
  </sheetViews>
  <sheetFormatPr defaultRowHeight="16.5" x14ac:dyDescent="0.3"/>
  <cols>
    <col min="1" max="1" width="6.5703125" style="43" customWidth="1"/>
    <col min="2" max="2" width="51" style="43" customWidth="1"/>
    <col min="3" max="3" width="42" style="43" customWidth="1"/>
    <col min="4" max="4" width="38.140625" style="43" customWidth="1"/>
    <col min="5" max="5" width="12.140625" style="43" customWidth="1"/>
    <col min="6" max="10" width="9.140625" style="43"/>
    <col min="11" max="11" width="10.42578125" style="43" customWidth="1"/>
    <col min="12" max="14" width="9.140625" style="43"/>
    <col min="15" max="15" width="4.28515625" style="43" customWidth="1"/>
    <col min="16" max="16384" width="9.140625" style="43"/>
  </cols>
  <sheetData>
    <row r="1" spans="1:15" ht="17.25" thickBot="1" x14ac:dyDescent="0.35">
      <c r="O1" s="167"/>
    </row>
    <row r="2" spans="1:15" ht="18" thickBot="1" x14ac:dyDescent="0.35">
      <c r="B2" s="570" t="str">
        <f>'Version Control'!$B$2</f>
        <v>Title Block</v>
      </c>
      <c r="C2" s="571"/>
      <c r="O2" s="167"/>
    </row>
    <row r="3" spans="1:15" x14ac:dyDescent="0.3">
      <c r="B3" s="160" t="str">
        <f>'Version Control'!$B$3</f>
        <v>Test Report Template Name:</v>
      </c>
      <c r="C3" s="200" t="str">
        <f>'Version Control'!$C$3</f>
        <v>Battery Charger</v>
      </c>
      <c r="O3" s="167"/>
    </row>
    <row r="4" spans="1:15" x14ac:dyDescent="0.3">
      <c r="B4" s="161" t="str">
        <f>'Version Control'!$B$4</f>
        <v>Version Number:</v>
      </c>
      <c r="C4" s="201" t="str">
        <f>'Version Control'!$C$4</f>
        <v>v2.2</v>
      </c>
      <c r="E4" s="585" t="s">
        <v>268</v>
      </c>
      <c r="F4" s="585"/>
      <c r="G4" s="585"/>
      <c r="O4" s="167"/>
    </row>
    <row r="5" spans="1:15" x14ac:dyDescent="0.3">
      <c r="B5" s="162" t="str">
        <f>'Version Control'!$B$5</f>
        <v xml:space="preserve">Latest Template Revision: </v>
      </c>
      <c r="C5" s="729">
        <f>'Version Control'!$C$5</f>
        <v>43011</v>
      </c>
      <c r="O5" s="167"/>
    </row>
    <row r="6" spans="1:15" x14ac:dyDescent="0.3">
      <c r="B6" s="162" t="str">
        <f>'Version Control'!$B$6</f>
        <v>Tab Name:</v>
      </c>
      <c r="C6" s="202" t="str">
        <f ca="1">MID(CELL("filename",A1), FIND("]", CELL("filename", A1))+ 1, 255)</f>
        <v>Charge &amp; Maintenance Mode Test</v>
      </c>
      <c r="O6" s="167"/>
    </row>
    <row r="7" spans="1:15" ht="36" customHeight="1" x14ac:dyDescent="0.3">
      <c r="B7" s="310" t="str">
        <f>'Version Control'!$B$7</f>
        <v>File Name:</v>
      </c>
      <c r="C7" s="216" t="str">
        <f ca="1">'Version Control'!$C$7</f>
        <v>Battery Charger - v2.2.xlsx</v>
      </c>
      <c r="O7" s="167"/>
    </row>
    <row r="8" spans="1:15" ht="17.25" thickBot="1" x14ac:dyDescent="0.35">
      <c r="B8" s="163" t="str">
        <f>'Version Control'!$B$8</f>
        <v xml:space="preserve">Test Completion Date: </v>
      </c>
      <c r="C8" s="203" t="str">
        <f>'Version Control'!$C$8</f>
        <v>[MM/DD/YYYY]</v>
      </c>
      <c r="O8" s="167"/>
    </row>
    <row r="9" spans="1:15" x14ac:dyDescent="0.3">
      <c r="O9" s="167"/>
    </row>
    <row r="10" spans="1:15" ht="17.25" thickBot="1" x14ac:dyDescent="0.35">
      <c r="O10" s="167"/>
    </row>
    <row r="11" spans="1:15" ht="18" thickBot="1" x14ac:dyDescent="0.4">
      <c r="A11" s="117"/>
      <c r="B11" s="109" t="s">
        <v>115</v>
      </c>
      <c r="C11" s="110"/>
      <c r="D11" s="110"/>
      <c r="E11" s="110"/>
      <c r="F11" s="110"/>
      <c r="G11" s="110"/>
      <c r="H11" s="110"/>
      <c r="I11" s="111"/>
      <c r="O11" s="167"/>
    </row>
    <row r="12" spans="1:15" ht="17.25" x14ac:dyDescent="0.35">
      <c r="A12" s="117"/>
      <c r="B12" s="44" t="s">
        <v>183</v>
      </c>
      <c r="C12" s="37"/>
      <c r="D12" s="37"/>
      <c r="E12" s="37"/>
      <c r="F12" s="37"/>
      <c r="G12" s="37"/>
      <c r="H12" s="37"/>
      <c r="I12" s="38"/>
      <c r="O12" s="167"/>
    </row>
    <row r="13" spans="1:15" ht="18" thickBot="1" x14ac:dyDescent="0.4">
      <c r="A13" s="117"/>
      <c r="B13" s="45" t="s">
        <v>247</v>
      </c>
      <c r="C13" s="46"/>
      <c r="D13" s="46"/>
      <c r="E13" s="46"/>
      <c r="F13" s="46"/>
      <c r="G13" s="46"/>
      <c r="H13" s="46"/>
      <c r="I13" s="47"/>
      <c r="O13" s="167"/>
    </row>
    <row r="14" spans="1:15" ht="18" thickBot="1" x14ac:dyDescent="0.4">
      <c r="A14" s="117"/>
      <c r="O14" s="167"/>
    </row>
    <row r="15" spans="1:15" ht="18" thickBot="1" x14ac:dyDescent="0.35">
      <c r="B15" s="109" t="s">
        <v>75</v>
      </c>
      <c r="C15" s="110"/>
      <c r="D15" s="110"/>
      <c r="E15" s="110"/>
      <c r="F15" s="110"/>
      <c r="G15" s="110"/>
      <c r="H15" s="110"/>
      <c r="I15" s="110"/>
      <c r="J15" s="110"/>
      <c r="K15" s="111"/>
      <c r="O15" s="167"/>
    </row>
    <row r="16" spans="1:15" x14ac:dyDescent="0.3">
      <c r="B16" s="95" t="s">
        <v>173</v>
      </c>
      <c r="C16" s="96"/>
      <c r="D16" s="96"/>
      <c r="E16" s="96"/>
      <c r="F16" s="96"/>
      <c r="G16" s="96"/>
      <c r="H16" s="96"/>
      <c r="I16" s="96"/>
      <c r="J16" s="96"/>
      <c r="K16" s="97"/>
      <c r="O16" s="167"/>
    </row>
    <row r="17" spans="2:15" x14ac:dyDescent="0.3">
      <c r="B17" s="98" t="s">
        <v>174</v>
      </c>
      <c r="C17" s="96"/>
      <c r="D17" s="96"/>
      <c r="E17" s="96"/>
      <c r="F17" s="96"/>
      <c r="G17" s="96"/>
      <c r="H17" s="96"/>
      <c r="I17" s="96"/>
      <c r="J17" s="96"/>
      <c r="K17" s="97"/>
      <c r="O17" s="167"/>
    </row>
    <row r="18" spans="2:15" x14ac:dyDescent="0.3">
      <c r="B18" s="98" t="s">
        <v>175</v>
      </c>
      <c r="C18" s="96"/>
      <c r="D18" s="96"/>
      <c r="E18" s="96"/>
      <c r="F18" s="96"/>
      <c r="G18" s="96"/>
      <c r="H18" s="96"/>
      <c r="I18" s="96"/>
      <c r="J18" s="96"/>
      <c r="K18" s="97"/>
      <c r="O18" s="167"/>
    </row>
    <row r="19" spans="2:15" x14ac:dyDescent="0.3">
      <c r="B19" s="98" t="s">
        <v>176</v>
      </c>
      <c r="C19" s="96"/>
      <c r="D19" s="96"/>
      <c r="E19" s="96"/>
      <c r="F19" s="96"/>
      <c r="G19" s="96"/>
      <c r="H19" s="96"/>
      <c r="I19" s="96"/>
      <c r="J19" s="96"/>
      <c r="K19" s="97"/>
      <c r="O19" s="167"/>
    </row>
    <row r="20" spans="2:15" x14ac:dyDescent="0.3">
      <c r="B20" s="98" t="s">
        <v>177</v>
      </c>
      <c r="C20" s="96"/>
      <c r="D20" s="96"/>
      <c r="E20" s="96"/>
      <c r="F20" s="96"/>
      <c r="G20" s="96"/>
      <c r="H20" s="96"/>
      <c r="I20" s="96"/>
      <c r="J20" s="96"/>
      <c r="K20" s="97"/>
      <c r="O20" s="167"/>
    </row>
    <row r="21" spans="2:15" x14ac:dyDescent="0.3">
      <c r="B21" s="595" t="s">
        <v>178</v>
      </c>
      <c r="C21" s="596"/>
      <c r="D21" s="596"/>
      <c r="E21" s="96"/>
      <c r="F21" s="96"/>
      <c r="G21" s="96"/>
      <c r="H21" s="96"/>
      <c r="I21" s="96"/>
      <c r="J21" s="96"/>
      <c r="K21" s="97"/>
      <c r="O21" s="167"/>
    </row>
    <row r="22" spans="2:15" x14ac:dyDescent="0.3">
      <c r="B22" s="95" t="s">
        <v>179</v>
      </c>
      <c r="C22" s="99"/>
      <c r="D22" s="99"/>
      <c r="E22" s="96"/>
      <c r="F22" s="96"/>
      <c r="G22" s="96"/>
      <c r="H22" s="96"/>
      <c r="I22" s="96"/>
      <c r="J22" s="96"/>
      <c r="K22" s="97"/>
      <c r="O22" s="167"/>
    </row>
    <row r="23" spans="2:15" x14ac:dyDescent="0.3">
      <c r="B23" s="603" t="s">
        <v>180</v>
      </c>
      <c r="C23" s="604"/>
      <c r="D23" s="604"/>
      <c r="E23" s="604"/>
      <c r="F23" s="604"/>
      <c r="G23" s="604"/>
      <c r="H23" s="604"/>
      <c r="I23" s="604"/>
      <c r="J23" s="604"/>
      <c r="K23" s="605"/>
      <c r="O23" s="167"/>
    </row>
    <row r="24" spans="2:15" x14ac:dyDescent="0.3">
      <c r="B24" s="95" t="s">
        <v>181</v>
      </c>
      <c r="C24" s="99"/>
      <c r="D24" s="96"/>
      <c r="E24" s="96"/>
      <c r="F24" s="96"/>
      <c r="G24" s="96"/>
      <c r="H24" s="96"/>
      <c r="I24" s="96"/>
      <c r="J24" s="96"/>
      <c r="K24" s="97"/>
      <c r="O24" s="167"/>
    </row>
    <row r="25" spans="2:15" ht="17.25" thickBot="1" x14ac:dyDescent="0.35">
      <c r="B25" s="100" t="s">
        <v>182</v>
      </c>
      <c r="C25" s="101"/>
      <c r="D25" s="102"/>
      <c r="E25" s="102"/>
      <c r="F25" s="102"/>
      <c r="G25" s="102"/>
      <c r="H25" s="102"/>
      <c r="I25" s="102"/>
      <c r="J25" s="102"/>
      <c r="K25" s="103"/>
      <c r="O25" s="167"/>
    </row>
    <row r="26" spans="2:15" ht="17.25" thickBot="1" x14ac:dyDescent="0.35">
      <c r="B26" s="49"/>
      <c r="C26" s="49"/>
      <c r="D26" s="49"/>
      <c r="O26" s="167"/>
    </row>
    <row r="27" spans="2:15" x14ac:dyDescent="0.3">
      <c r="B27" s="597" t="s">
        <v>81</v>
      </c>
      <c r="C27" s="598"/>
      <c r="D27" s="291"/>
      <c r="E27" s="50" t="s">
        <v>28</v>
      </c>
      <c r="O27" s="167"/>
    </row>
    <row r="28" spans="2:15" x14ac:dyDescent="0.3">
      <c r="B28" s="599" t="s">
        <v>82</v>
      </c>
      <c r="C28" s="600"/>
      <c r="D28" s="292"/>
      <c r="E28" s="51" t="s">
        <v>28</v>
      </c>
      <c r="O28" s="167"/>
    </row>
    <row r="29" spans="2:15" x14ac:dyDescent="0.3">
      <c r="B29" s="606" t="s">
        <v>124</v>
      </c>
      <c r="C29" s="607"/>
      <c r="D29" s="289"/>
      <c r="E29" s="51" t="s">
        <v>31</v>
      </c>
      <c r="O29" s="167"/>
    </row>
    <row r="30" spans="2:15" ht="17.25" thickBot="1" x14ac:dyDescent="0.35">
      <c r="B30" s="601" t="s">
        <v>83</v>
      </c>
      <c r="C30" s="602"/>
      <c r="D30" s="293"/>
      <c r="E30" s="52" t="s">
        <v>28</v>
      </c>
      <c r="O30" s="167"/>
    </row>
    <row r="31" spans="2:15" ht="17.25" thickBot="1" x14ac:dyDescent="0.35">
      <c r="O31" s="167"/>
    </row>
    <row r="32" spans="2:15" ht="19.5" x14ac:dyDescent="0.4">
      <c r="B32" s="586" t="s">
        <v>78</v>
      </c>
      <c r="C32" s="587"/>
      <c r="D32" s="587"/>
      <c r="E32" s="587"/>
      <c r="F32" s="587"/>
      <c r="G32" s="587"/>
      <c r="H32" s="587"/>
      <c r="I32" s="587"/>
      <c r="J32" s="587"/>
      <c r="K32" s="587"/>
      <c r="L32" s="587"/>
      <c r="M32" s="588"/>
      <c r="O32" s="167"/>
    </row>
    <row r="33" spans="1:15" ht="42.75" customHeight="1" x14ac:dyDescent="0.3">
      <c r="B33" s="589" t="s">
        <v>79</v>
      </c>
      <c r="C33" s="590"/>
      <c r="D33" s="590"/>
      <c r="E33" s="590"/>
      <c r="F33" s="590"/>
      <c r="G33" s="590"/>
      <c r="H33" s="590"/>
      <c r="I33" s="590"/>
      <c r="J33" s="590"/>
      <c r="K33" s="590"/>
      <c r="L33" s="590"/>
      <c r="M33" s="591"/>
      <c r="O33" s="167"/>
    </row>
    <row r="34" spans="1:15" ht="20.25" thickBot="1" x14ac:dyDescent="0.45">
      <c r="B34" s="592" t="s">
        <v>80</v>
      </c>
      <c r="C34" s="593"/>
      <c r="D34" s="593"/>
      <c r="E34" s="593"/>
      <c r="F34" s="593"/>
      <c r="G34" s="593"/>
      <c r="H34" s="593"/>
      <c r="I34" s="593"/>
      <c r="J34" s="593"/>
      <c r="K34" s="593"/>
      <c r="L34" s="593"/>
      <c r="M34" s="594"/>
      <c r="O34" s="167"/>
    </row>
    <row r="35" spans="1:15" ht="17.25" thickBot="1" x14ac:dyDescent="0.35">
      <c r="O35" s="167"/>
    </row>
    <row r="36" spans="1:15" ht="18" thickBot="1" x14ac:dyDescent="0.35">
      <c r="B36" s="570" t="s">
        <v>184</v>
      </c>
      <c r="C36" s="584"/>
      <c r="D36" s="584"/>
      <c r="E36" s="584"/>
      <c r="F36" s="584"/>
      <c r="G36" s="584"/>
      <c r="H36" s="584"/>
      <c r="I36" s="584"/>
      <c r="J36" s="584"/>
      <c r="K36" s="584"/>
      <c r="L36" s="584"/>
      <c r="M36" s="571"/>
      <c r="O36" s="167"/>
    </row>
    <row r="37" spans="1:15" ht="17.25" x14ac:dyDescent="0.3">
      <c r="B37" s="48"/>
      <c r="C37" s="72" t="s">
        <v>225</v>
      </c>
      <c r="D37" s="37"/>
      <c r="E37" s="37"/>
      <c r="F37" s="37"/>
      <c r="G37" s="37"/>
      <c r="H37" s="37"/>
      <c r="I37" s="37"/>
      <c r="J37" s="37"/>
      <c r="K37" s="37"/>
      <c r="L37" s="37"/>
      <c r="M37" s="38"/>
      <c r="O37" s="167"/>
    </row>
    <row r="38" spans="1:15" x14ac:dyDescent="0.3">
      <c r="B38" s="75" t="s">
        <v>119</v>
      </c>
      <c r="C38" s="294"/>
      <c r="D38" s="28" t="s">
        <v>103</v>
      </c>
      <c r="E38" s="54"/>
      <c r="F38" s="37"/>
      <c r="G38" s="37"/>
      <c r="H38" s="37"/>
      <c r="I38" s="37"/>
      <c r="J38" s="37"/>
      <c r="K38" s="37"/>
      <c r="L38" s="37"/>
      <c r="M38" s="38"/>
      <c r="O38" s="167"/>
    </row>
    <row r="39" spans="1:15" x14ac:dyDescent="0.3">
      <c r="B39" s="131"/>
      <c r="C39" s="37"/>
      <c r="D39" s="37"/>
      <c r="E39" s="37"/>
      <c r="F39" s="37"/>
      <c r="G39" s="37"/>
      <c r="H39" s="37"/>
      <c r="I39" s="37"/>
      <c r="J39" s="37"/>
      <c r="K39" s="37"/>
      <c r="L39" s="37"/>
      <c r="M39" s="38"/>
      <c r="O39" s="167"/>
    </row>
    <row r="40" spans="1:15" x14ac:dyDescent="0.3">
      <c r="B40" s="132" t="s">
        <v>86</v>
      </c>
      <c r="C40" s="295"/>
      <c r="D40" s="53" t="s">
        <v>31</v>
      </c>
      <c r="E40" s="37"/>
      <c r="F40" s="37"/>
      <c r="G40" s="37"/>
      <c r="H40" s="37"/>
      <c r="I40" s="37"/>
      <c r="J40" s="37"/>
      <c r="K40" s="37"/>
      <c r="L40" s="37"/>
      <c r="M40" s="38"/>
      <c r="O40" s="167"/>
    </row>
    <row r="41" spans="1:15" ht="19.5" x14ac:dyDescent="0.4">
      <c r="B41" s="133" t="s">
        <v>84</v>
      </c>
      <c r="C41" s="37"/>
      <c r="D41" s="37"/>
      <c r="E41" s="37"/>
      <c r="F41" s="37"/>
      <c r="G41" s="37"/>
      <c r="H41" s="37"/>
      <c r="I41" s="37"/>
      <c r="J41" s="37"/>
      <c r="K41" s="37"/>
      <c r="L41" s="37"/>
      <c r="M41" s="38"/>
      <c r="O41" s="167"/>
    </row>
    <row r="42" spans="1:15" ht="19.5" x14ac:dyDescent="0.4">
      <c r="B42" s="133" t="s">
        <v>85</v>
      </c>
      <c r="C42" s="37"/>
      <c r="D42" s="37"/>
      <c r="E42" s="37"/>
      <c r="F42" s="37"/>
      <c r="G42" s="37"/>
      <c r="H42" s="37"/>
      <c r="I42" s="37"/>
      <c r="J42" s="37"/>
      <c r="K42" s="37"/>
      <c r="L42" s="37"/>
      <c r="M42" s="38"/>
      <c r="O42" s="167"/>
    </row>
    <row r="43" spans="1:15" x14ac:dyDescent="0.3">
      <c r="B43" s="48"/>
      <c r="C43" s="37"/>
      <c r="D43" s="37"/>
      <c r="E43" s="37"/>
      <c r="F43" s="37"/>
      <c r="G43" s="37"/>
      <c r="H43" s="37"/>
      <c r="I43" s="37"/>
      <c r="J43" s="37"/>
      <c r="K43" s="37"/>
      <c r="L43" s="37"/>
      <c r="M43" s="38"/>
      <c r="O43" s="167"/>
    </row>
    <row r="44" spans="1:15" x14ac:dyDescent="0.3">
      <c r="B44" s="132" t="s">
        <v>87</v>
      </c>
      <c r="C44" s="295"/>
      <c r="D44" s="53" t="s">
        <v>97</v>
      </c>
      <c r="E44" s="37"/>
      <c r="F44" s="37"/>
      <c r="G44" s="37"/>
      <c r="H44" s="37"/>
      <c r="I44" s="37"/>
      <c r="J44" s="37"/>
      <c r="K44" s="37"/>
      <c r="L44" s="37"/>
      <c r="M44" s="38"/>
      <c r="O44" s="167"/>
    </row>
    <row r="45" spans="1:15" ht="20.25" thickBot="1" x14ac:dyDescent="0.35">
      <c r="B45" s="211" t="s">
        <v>251</v>
      </c>
      <c r="C45" s="212"/>
      <c r="D45" s="212"/>
      <c r="E45" s="46"/>
      <c r="F45" s="46"/>
      <c r="G45" s="46"/>
      <c r="H45" s="46"/>
      <c r="I45" s="46"/>
      <c r="J45" s="46"/>
      <c r="K45" s="46"/>
      <c r="L45" s="46"/>
      <c r="M45" s="47"/>
      <c r="O45" s="167"/>
    </row>
    <row r="46" spans="1:15" x14ac:dyDescent="0.3">
      <c r="O46" s="167"/>
    </row>
    <row r="47" spans="1:15" x14ac:dyDescent="0.3">
      <c r="A47" s="167"/>
      <c r="B47" s="167"/>
      <c r="C47" s="167"/>
      <c r="D47" s="167"/>
      <c r="E47" s="167"/>
      <c r="F47" s="167"/>
      <c r="G47" s="167"/>
      <c r="H47" s="167"/>
      <c r="I47" s="167"/>
      <c r="J47" s="167"/>
      <c r="K47" s="167"/>
      <c r="L47" s="167"/>
      <c r="M47" s="167"/>
      <c r="N47" s="167"/>
      <c r="O47" s="167"/>
    </row>
  </sheetData>
  <sheetProtection algorithmName="SHA-512" hashValue="Z0xGO2QGp4aFQB6lByfurF1hCABY5qNf+aWFZv1hB+ep4KqGAh7myHVxm5asRHpgj7NxSHgVL7mtnbED0zZiIw==" saltValue="x1AVMCpo4WvOLNsbcpVZbg==" spinCount="100000" sheet="1" selectLockedCells="1"/>
  <mergeCells count="12">
    <mergeCell ref="B2:C2"/>
    <mergeCell ref="B36:M36"/>
    <mergeCell ref="E4:G4"/>
    <mergeCell ref="B32:M32"/>
    <mergeCell ref="B33:M33"/>
    <mergeCell ref="B34:M34"/>
    <mergeCell ref="B21:D21"/>
    <mergeCell ref="B27:C27"/>
    <mergeCell ref="B28:C28"/>
    <mergeCell ref="B30:C30"/>
    <mergeCell ref="B23:K23"/>
    <mergeCell ref="B29:C29"/>
  </mergeCells>
  <hyperlinks>
    <hyperlink ref="E4" location="Instructions!A1" display="Back to Instuction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I51"/>
  <sheetViews>
    <sheetView showGridLines="0" zoomScale="85" zoomScaleNormal="85" workbookViewId="0">
      <selection activeCell="C42" sqref="C42"/>
    </sheetView>
  </sheetViews>
  <sheetFormatPr defaultRowHeight="16.5" x14ac:dyDescent="0.3"/>
  <cols>
    <col min="1" max="1" width="9.140625" style="43"/>
    <col min="2" max="2" width="36.7109375" style="43" customWidth="1"/>
    <col min="3" max="3" width="21.42578125" style="43" customWidth="1"/>
    <col min="4" max="4" width="40" style="43" customWidth="1"/>
    <col min="5" max="5" width="4.7109375" style="43" customWidth="1"/>
    <col min="6" max="11" width="9.140625" style="43"/>
    <col min="12" max="12" width="13.28515625" style="43" customWidth="1"/>
    <col min="13" max="21" width="9.140625" style="43"/>
    <col min="22" max="22" width="4.42578125" style="43" customWidth="1"/>
    <col min="23" max="23" width="22.85546875" style="43" customWidth="1"/>
    <col min="24" max="16384" width="9.140625" style="43"/>
  </cols>
  <sheetData>
    <row r="1" spans="2:22" ht="17.25" thickBot="1" x14ac:dyDescent="0.35">
      <c r="V1" s="167"/>
    </row>
    <row r="2" spans="2:22" ht="18" thickBot="1" x14ac:dyDescent="0.35">
      <c r="B2" s="570" t="str">
        <f>'Version Control'!$B$2</f>
        <v>Title Block</v>
      </c>
      <c r="C2" s="584"/>
      <c r="D2" s="571"/>
      <c r="V2" s="167"/>
    </row>
    <row r="3" spans="2:22" x14ac:dyDescent="0.3">
      <c r="B3" s="160" t="str">
        <f>'Version Control'!$B$3</f>
        <v>Test Report Template Name:</v>
      </c>
      <c r="C3" s="544" t="str">
        <f>'Version Control'!$C$3</f>
        <v>Battery Charger</v>
      </c>
      <c r="D3" s="545"/>
      <c r="V3" s="167"/>
    </row>
    <row r="4" spans="2:22" x14ac:dyDescent="0.3">
      <c r="B4" s="161" t="str">
        <f>'Version Control'!$B$4</f>
        <v>Version Number:</v>
      </c>
      <c r="C4" s="546" t="str">
        <f>'Version Control'!$C$4</f>
        <v>v2.2</v>
      </c>
      <c r="D4" s="547"/>
      <c r="G4" s="585" t="s">
        <v>268</v>
      </c>
      <c r="H4" s="585"/>
      <c r="I4" s="585"/>
      <c r="V4" s="167"/>
    </row>
    <row r="5" spans="2:22" x14ac:dyDescent="0.3">
      <c r="B5" s="162" t="str">
        <f>'Version Control'!$B$5</f>
        <v xml:space="preserve">Latest Template Revision: </v>
      </c>
      <c r="C5" s="733">
        <f>'Version Control'!$C$5</f>
        <v>43011</v>
      </c>
      <c r="D5" s="734"/>
      <c r="V5" s="167"/>
    </row>
    <row r="6" spans="2:22" x14ac:dyDescent="0.3">
      <c r="B6" s="162" t="str">
        <f>'Version Control'!$B$6</f>
        <v>Tab Name:</v>
      </c>
      <c r="C6" s="548" t="str">
        <f ca="1">MID(CELL("filename",A1), FIND("]", CELL("filename", A1))+ 1, 255)</f>
        <v>Battery Discharge Energy Test</v>
      </c>
      <c r="D6" s="549"/>
      <c r="V6" s="167"/>
    </row>
    <row r="7" spans="2:22" ht="35.25" customHeight="1" x14ac:dyDescent="0.3">
      <c r="B7" s="310" t="str">
        <f>'Version Control'!$B$7</f>
        <v>File Name:</v>
      </c>
      <c r="C7" s="550" t="str">
        <f ca="1">'Version Control'!$C$7</f>
        <v>Battery Charger - v2.2.xlsx</v>
      </c>
      <c r="D7" s="551"/>
      <c r="V7" s="167"/>
    </row>
    <row r="8" spans="2:22" ht="17.25" thickBot="1" x14ac:dyDescent="0.35">
      <c r="B8" s="163" t="str">
        <f>'Version Control'!$B$8</f>
        <v xml:space="preserve">Test Completion Date: </v>
      </c>
      <c r="C8" s="552" t="str">
        <f>'Version Control'!$C$8</f>
        <v>[MM/DD/YYYY]</v>
      </c>
      <c r="D8" s="553"/>
      <c r="V8" s="167"/>
    </row>
    <row r="9" spans="2:22" x14ac:dyDescent="0.3">
      <c r="V9" s="167"/>
    </row>
    <row r="10" spans="2:22" ht="17.25" thickBot="1" x14ac:dyDescent="0.35">
      <c r="V10" s="167"/>
    </row>
    <row r="11" spans="2:22" ht="18" thickBot="1" x14ac:dyDescent="0.35">
      <c r="B11" s="109" t="s">
        <v>116</v>
      </c>
      <c r="C11" s="110"/>
      <c r="D11" s="110"/>
      <c r="E11" s="110"/>
      <c r="F11" s="110"/>
      <c r="G11" s="110"/>
      <c r="H11" s="110"/>
      <c r="I11" s="110"/>
      <c r="J11" s="110"/>
      <c r="K11" s="110"/>
      <c r="L11" s="111"/>
      <c r="V11" s="167"/>
    </row>
    <row r="12" spans="2:22" x14ac:dyDescent="0.3">
      <c r="B12" s="44" t="s">
        <v>193</v>
      </c>
      <c r="C12" s="37"/>
      <c r="D12" s="37"/>
      <c r="E12" s="37"/>
      <c r="F12" s="37"/>
      <c r="G12" s="37"/>
      <c r="H12" s="37"/>
      <c r="I12" s="37"/>
      <c r="J12" s="37"/>
      <c r="K12" s="37"/>
      <c r="L12" s="38"/>
      <c r="V12" s="167"/>
    </row>
    <row r="13" spans="2:22" ht="17.25" thickBot="1" x14ac:dyDescent="0.35">
      <c r="B13" s="45" t="s">
        <v>250</v>
      </c>
      <c r="C13" s="46"/>
      <c r="D13" s="46"/>
      <c r="E13" s="46"/>
      <c r="F13" s="46"/>
      <c r="G13" s="46"/>
      <c r="H13" s="46"/>
      <c r="I13" s="46"/>
      <c r="J13" s="46"/>
      <c r="K13" s="46"/>
      <c r="L13" s="47"/>
      <c r="V13" s="167"/>
    </row>
    <row r="14" spans="2:22" ht="17.25" thickBot="1" x14ac:dyDescent="0.35">
      <c r="B14" s="55"/>
      <c r="C14" s="37"/>
      <c r="D14" s="37"/>
      <c r="E14" s="37"/>
      <c r="F14" s="37"/>
      <c r="G14" s="37"/>
      <c r="H14" s="37"/>
      <c r="I14" s="37"/>
      <c r="V14" s="167"/>
    </row>
    <row r="15" spans="2:22" ht="18" thickBot="1" x14ac:dyDescent="0.35">
      <c r="B15" s="109" t="s">
        <v>75</v>
      </c>
      <c r="C15" s="110"/>
      <c r="D15" s="110"/>
      <c r="E15" s="110"/>
      <c r="F15" s="110"/>
      <c r="G15" s="110"/>
      <c r="H15" s="110"/>
      <c r="I15" s="110"/>
      <c r="J15" s="110"/>
      <c r="K15" s="110"/>
      <c r="L15" s="110"/>
      <c r="M15" s="110"/>
      <c r="N15" s="110"/>
      <c r="O15" s="110"/>
      <c r="P15" s="110"/>
      <c r="Q15" s="110"/>
      <c r="R15" s="111"/>
      <c r="V15" s="167"/>
    </row>
    <row r="16" spans="2:22" x14ac:dyDescent="0.3">
      <c r="B16" s="98" t="s">
        <v>186</v>
      </c>
      <c r="C16" s="96"/>
      <c r="D16" s="96"/>
      <c r="E16" s="96"/>
      <c r="F16" s="96"/>
      <c r="G16" s="96"/>
      <c r="H16" s="96"/>
      <c r="I16" s="96"/>
      <c r="J16" s="96"/>
      <c r="K16" s="96"/>
      <c r="L16" s="96"/>
      <c r="M16" s="96"/>
      <c r="N16" s="96"/>
      <c r="O16" s="96"/>
      <c r="P16" s="96"/>
      <c r="Q16" s="96"/>
      <c r="R16" s="97"/>
      <c r="S16" s="37"/>
      <c r="V16" s="167"/>
    </row>
    <row r="17" spans="2:24" x14ac:dyDescent="0.3">
      <c r="B17" s="98" t="s">
        <v>187</v>
      </c>
      <c r="C17" s="96"/>
      <c r="D17" s="96"/>
      <c r="E17" s="96"/>
      <c r="F17" s="96"/>
      <c r="G17" s="96"/>
      <c r="H17" s="96"/>
      <c r="I17" s="96"/>
      <c r="J17" s="96"/>
      <c r="K17" s="96"/>
      <c r="L17" s="96"/>
      <c r="M17" s="96"/>
      <c r="N17" s="96"/>
      <c r="O17" s="96"/>
      <c r="P17" s="96"/>
      <c r="Q17" s="96"/>
      <c r="R17" s="97"/>
      <c r="S17" s="37"/>
      <c r="V17" s="167"/>
    </row>
    <row r="18" spans="2:24" x14ac:dyDescent="0.3">
      <c r="B18" s="95" t="s">
        <v>188</v>
      </c>
      <c r="C18" s="96"/>
      <c r="D18" s="96"/>
      <c r="E18" s="96"/>
      <c r="F18" s="96"/>
      <c r="G18" s="96"/>
      <c r="H18" s="96"/>
      <c r="I18" s="96"/>
      <c r="J18" s="96"/>
      <c r="K18" s="96"/>
      <c r="L18" s="96"/>
      <c r="M18" s="96"/>
      <c r="N18" s="96"/>
      <c r="O18" s="96"/>
      <c r="P18" s="96"/>
      <c r="Q18" s="96"/>
      <c r="R18" s="97"/>
      <c r="S18" s="37"/>
      <c r="V18" s="167"/>
    </row>
    <row r="19" spans="2:24" x14ac:dyDescent="0.3">
      <c r="B19" s="98" t="s">
        <v>189</v>
      </c>
      <c r="C19" s="96"/>
      <c r="D19" s="96"/>
      <c r="E19" s="96"/>
      <c r="F19" s="96"/>
      <c r="G19" s="96"/>
      <c r="H19" s="96"/>
      <c r="I19" s="96"/>
      <c r="J19" s="96"/>
      <c r="K19" s="96"/>
      <c r="L19" s="96"/>
      <c r="M19" s="96"/>
      <c r="N19" s="96"/>
      <c r="O19" s="96"/>
      <c r="P19" s="96"/>
      <c r="Q19" s="96"/>
      <c r="R19" s="97"/>
      <c r="S19" s="37"/>
      <c r="V19" s="167"/>
    </row>
    <row r="20" spans="2:24" x14ac:dyDescent="0.3">
      <c r="B20" s="98" t="s">
        <v>190</v>
      </c>
      <c r="C20" s="96"/>
      <c r="D20" s="96"/>
      <c r="E20" s="96"/>
      <c r="F20" s="96"/>
      <c r="G20" s="96"/>
      <c r="H20" s="96"/>
      <c r="I20" s="96"/>
      <c r="J20" s="96"/>
      <c r="K20" s="96"/>
      <c r="L20" s="96"/>
      <c r="M20" s="96"/>
      <c r="N20" s="96"/>
      <c r="O20" s="96"/>
      <c r="P20" s="96"/>
      <c r="Q20" s="96"/>
      <c r="R20" s="97"/>
      <c r="S20" s="37"/>
      <c r="V20" s="167"/>
    </row>
    <row r="21" spans="2:24" x14ac:dyDescent="0.3">
      <c r="B21" s="95" t="s">
        <v>249</v>
      </c>
      <c r="C21" s="59"/>
      <c r="D21" s="59"/>
      <c r="E21" s="59"/>
      <c r="F21" s="59"/>
      <c r="G21" s="59"/>
      <c r="H21" s="59"/>
      <c r="I21" s="59"/>
      <c r="J21" s="59"/>
      <c r="K21" s="59"/>
      <c r="L21" s="59"/>
      <c r="M21" s="59"/>
      <c r="N21" s="59"/>
      <c r="O21" s="59"/>
      <c r="P21" s="59"/>
      <c r="Q21" s="59"/>
      <c r="R21" s="104"/>
      <c r="S21" s="68"/>
      <c r="V21" s="167"/>
    </row>
    <row r="22" spans="2:24" x14ac:dyDescent="0.3">
      <c r="B22" s="105"/>
      <c r="C22" s="96"/>
      <c r="D22" s="96"/>
      <c r="E22" s="96"/>
      <c r="F22" s="96"/>
      <c r="G22" s="96"/>
      <c r="H22" s="96"/>
      <c r="I22" s="96"/>
      <c r="J22" s="96"/>
      <c r="K22" s="96"/>
      <c r="L22" s="96"/>
      <c r="M22" s="96"/>
      <c r="N22" s="96"/>
      <c r="O22" s="96"/>
      <c r="P22" s="96"/>
      <c r="Q22" s="96"/>
      <c r="R22" s="97"/>
      <c r="V22" s="167"/>
    </row>
    <row r="23" spans="2:24" ht="21" customHeight="1" x14ac:dyDescent="0.4">
      <c r="B23" s="134" t="s">
        <v>59</v>
      </c>
      <c r="C23" s="96"/>
      <c r="D23" s="96"/>
      <c r="E23" s="96"/>
      <c r="F23" s="96"/>
      <c r="G23" s="96"/>
      <c r="H23" s="96"/>
      <c r="I23" s="96"/>
      <c r="J23" s="96"/>
      <c r="K23" s="96"/>
      <c r="L23" s="96"/>
      <c r="M23" s="96"/>
      <c r="N23" s="96"/>
      <c r="O23" s="96"/>
      <c r="P23" s="96"/>
      <c r="Q23" s="96"/>
      <c r="R23" s="97"/>
      <c r="V23" s="167"/>
    </row>
    <row r="24" spans="2:24" ht="22.5" customHeight="1" x14ac:dyDescent="0.4">
      <c r="B24" s="135" t="s">
        <v>61</v>
      </c>
      <c r="C24" s="136"/>
      <c r="D24" s="136"/>
      <c r="E24" s="136"/>
      <c r="F24" s="136"/>
      <c r="G24" s="136"/>
      <c r="H24" s="136"/>
      <c r="I24" s="136"/>
      <c r="J24" s="136"/>
      <c r="K24" s="136"/>
      <c r="L24" s="136"/>
      <c r="M24" s="136"/>
      <c r="N24" s="136"/>
      <c r="O24" s="136"/>
      <c r="P24" s="136"/>
      <c r="Q24" s="136"/>
      <c r="R24" s="137"/>
      <c r="V24" s="167"/>
    </row>
    <row r="25" spans="2:24" ht="20.25" customHeight="1" x14ac:dyDescent="0.4">
      <c r="B25" s="135" t="s">
        <v>185</v>
      </c>
      <c r="C25" s="136"/>
      <c r="D25" s="136"/>
      <c r="E25" s="136"/>
      <c r="F25" s="136"/>
      <c r="G25" s="136"/>
      <c r="H25" s="136"/>
      <c r="I25" s="136"/>
      <c r="J25" s="136"/>
      <c r="K25" s="136"/>
      <c r="L25" s="136"/>
      <c r="M25" s="136"/>
      <c r="N25" s="136"/>
      <c r="O25" s="136"/>
      <c r="P25" s="136"/>
      <c r="Q25" s="136"/>
      <c r="R25" s="137"/>
      <c r="V25" s="167"/>
    </row>
    <row r="26" spans="2:24" ht="42" customHeight="1" thickBot="1" x14ac:dyDescent="0.45">
      <c r="B26" s="608" t="s">
        <v>60</v>
      </c>
      <c r="C26" s="609"/>
      <c r="D26" s="609"/>
      <c r="E26" s="609"/>
      <c r="F26" s="609"/>
      <c r="G26" s="609"/>
      <c r="H26" s="609"/>
      <c r="I26" s="609"/>
      <c r="J26" s="609"/>
      <c r="K26" s="609"/>
      <c r="L26" s="609"/>
      <c r="M26" s="609"/>
      <c r="N26" s="609"/>
      <c r="O26" s="609"/>
      <c r="P26" s="609"/>
      <c r="Q26" s="609"/>
      <c r="R26" s="610"/>
      <c r="V26" s="167"/>
    </row>
    <row r="27" spans="2:24" ht="18" thickBot="1" x14ac:dyDescent="0.4">
      <c r="B27" s="56"/>
      <c r="V27" s="167"/>
    </row>
    <row r="28" spans="2:24" ht="18" thickBot="1" x14ac:dyDescent="0.35">
      <c r="B28" s="109" t="s">
        <v>62</v>
      </c>
      <c r="C28" s="110"/>
      <c r="D28" s="111"/>
      <c r="F28" s="37"/>
      <c r="G28" s="37"/>
      <c r="H28" s="37"/>
      <c r="I28" s="37"/>
      <c r="J28" s="37"/>
      <c r="K28" s="37"/>
      <c r="L28" s="37"/>
      <c r="M28" s="37"/>
      <c r="N28" s="37"/>
      <c r="O28" s="37"/>
      <c r="P28" s="37"/>
      <c r="Q28" s="37"/>
      <c r="R28" s="37"/>
      <c r="S28" s="37"/>
      <c r="T28" s="37"/>
      <c r="U28" s="37"/>
      <c r="V28" s="209"/>
      <c r="W28" s="37"/>
      <c r="X28" s="37"/>
    </row>
    <row r="29" spans="2:24" ht="17.25" x14ac:dyDescent="0.35">
      <c r="B29" s="64" t="s">
        <v>63</v>
      </c>
      <c r="C29" s="65" t="s">
        <v>64</v>
      </c>
      <c r="D29" s="66" t="s">
        <v>65</v>
      </c>
      <c r="F29" s="37"/>
      <c r="G29" s="37"/>
      <c r="H29" s="37"/>
      <c r="I29" s="37"/>
      <c r="J29" s="37"/>
      <c r="K29" s="37"/>
      <c r="L29" s="37"/>
      <c r="M29" s="37"/>
      <c r="N29" s="37"/>
      <c r="O29" s="37"/>
      <c r="P29" s="37"/>
      <c r="Q29" s="37"/>
      <c r="R29" s="37"/>
      <c r="S29" s="37"/>
      <c r="T29" s="37"/>
      <c r="U29" s="37"/>
      <c r="V29" s="209"/>
      <c r="W29" s="37"/>
      <c r="X29" s="37"/>
    </row>
    <row r="30" spans="2:24" x14ac:dyDescent="0.3">
      <c r="B30" s="57" t="s">
        <v>66</v>
      </c>
      <c r="C30" s="58">
        <v>0.2</v>
      </c>
      <c r="D30" s="74">
        <v>1.75</v>
      </c>
      <c r="F30" s="37"/>
      <c r="G30" s="37"/>
      <c r="H30" s="37"/>
      <c r="I30" s="37"/>
      <c r="J30" s="37"/>
      <c r="K30" s="37"/>
      <c r="L30" s="37"/>
      <c r="M30" s="37"/>
      <c r="N30" s="37"/>
      <c r="O30" s="37"/>
      <c r="P30" s="37"/>
      <c r="Q30" s="37"/>
      <c r="R30" s="37"/>
      <c r="S30" s="37"/>
      <c r="T30" s="37"/>
      <c r="U30" s="37"/>
      <c r="V30" s="209"/>
      <c r="W30" s="37"/>
      <c r="X30" s="37"/>
    </row>
    <row r="31" spans="2:24" x14ac:dyDescent="0.3">
      <c r="B31" s="57" t="s">
        <v>67</v>
      </c>
      <c r="C31" s="58">
        <v>0.2</v>
      </c>
      <c r="D31" s="74">
        <v>1.7</v>
      </c>
      <c r="F31" s="59"/>
      <c r="G31" s="37"/>
      <c r="H31" s="37"/>
      <c r="I31" s="37"/>
      <c r="J31" s="37"/>
      <c r="K31" s="37"/>
      <c r="L31" s="37"/>
      <c r="M31" s="37"/>
      <c r="N31" s="37"/>
      <c r="O31" s="37"/>
      <c r="P31" s="37"/>
      <c r="Q31" s="37"/>
      <c r="R31" s="37"/>
      <c r="S31" s="37"/>
      <c r="T31" s="37"/>
      <c r="U31" s="37"/>
      <c r="V31" s="209"/>
      <c r="W31" s="37"/>
      <c r="X31" s="37"/>
    </row>
    <row r="32" spans="2:24" x14ac:dyDescent="0.3">
      <c r="B32" s="57" t="s">
        <v>68</v>
      </c>
      <c r="C32" s="58">
        <v>0.2</v>
      </c>
      <c r="D32" s="74">
        <v>1</v>
      </c>
      <c r="F32" s="37"/>
      <c r="G32" s="37"/>
      <c r="H32" s="37"/>
      <c r="I32" s="37"/>
      <c r="J32" s="37"/>
      <c r="K32" s="37"/>
      <c r="L32" s="37"/>
      <c r="M32" s="37"/>
      <c r="N32" s="37"/>
      <c r="O32" s="37"/>
      <c r="P32" s="37"/>
      <c r="Q32" s="37"/>
      <c r="R32" s="37"/>
      <c r="S32" s="37"/>
      <c r="T32" s="37"/>
      <c r="U32" s="37"/>
      <c r="V32" s="209"/>
      <c r="W32" s="37"/>
      <c r="X32" s="37"/>
    </row>
    <row r="33" spans="2:35" x14ac:dyDescent="0.3">
      <c r="B33" s="57" t="s">
        <v>69</v>
      </c>
      <c r="C33" s="58">
        <v>0.2</v>
      </c>
      <c r="D33" s="74">
        <v>1</v>
      </c>
      <c r="F33" s="37"/>
      <c r="G33" s="37"/>
      <c r="H33" s="37"/>
      <c r="I33" s="37"/>
      <c r="J33" s="37"/>
      <c r="K33" s="37"/>
      <c r="L33" s="37"/>
      <c r="M33" s="37"/>
      <c r="N33" s="37"/>
      <c r="O33" s="37"/>
      <c r="P33" s="37"/>
      <c r="Q33" s="37"/>
      <c r="R33" s="37"/>
      <c r="S33" s="37"/>
      <c r="T33" s="37"/>
      <c r="U33" s="37"/>
      <c r="V33" s="209"/>
      <c r="W33" s="37"/>
      <c r="X33" s="37"/>
    </row>
    <row r="34" spans="2:35" x14ac:dyDescent="0.3">
      <c r="B34" s="57" t="s">
        <v>70</v>
      </c>
      <c r="C34" s="58">
        <v>0.2</v>
      </c>
      <c r="D34" s="74">
        <v>2.5</v>
      </c>
      <c r="F34" s="68"/>
      <c r="G34" s="68"/>
      <c r="H34" s="68"/>
      <c r="I34" s="68"/>
      <c r="J34" s="68"/>
      <c r="K34" s="68"/>
      <c r="L34" s="68"/>
      <c r="M34" s="68"/>
      <c r="N34" s="68"/>
      <c r="O34" s="68"/>
      <c r="P34" s="68"/>
      <c r="Q34" s="68"/>
      <c r="R34" s="68"/>
      <c r="S34" s="68"/>
      <c r="T34" s="68"/>
      <c r="U34" s="68"/>
      <c r="V34" s="210"/>
      <c r="W34" s="68"/>
      <c r="X34" s="37"/>
    </row>
    <row r="35" spans="2:35" x14ac:dyDescent="0.3">
      <c r="B35" s="57" t="s">
        <v>71</v>
      </c>
      <c r="C35" s="58">
        <v>0.2</v>
      </c>
      <c r="D35" s="74">
        <v>2.5</v>
      </c>
      <c r="V35" s="167"/>
    </row>
    <row r="36" spans="2:35" x14ac:dyDescent="0.3">
      <c r="B36" s="57" t="s">
        <v>72</v>
      </c>
      <c r="C36" s="58">
        <v>0.2</v>
      </c>
      <c r="D36" s="74">
        <v>0.9</v>
      </c>
      <c r="V36" s="167"/>
    </row>
    <row r="37" spans="2:35" x14ac:dyDescent="0.3">
      <c r="B37" s="57" t="s">
        <v>73</v>
      </c>
      <c r="C37" s="58">
        <v>0.2</v>
      </c>
      <c r="D37" s="74">
        <v>2</v>
      </c>
      <c r="V37" s="167"/>
    </row>
    <row r="38" spans="2:35" ht="17.25" thickBot="1" x14ac:dyDescent="0.35">
      <c r="B38" s="60" t="s">
        <v>74</v>
      </c>
      <c r="C38" s="61">
        <v>0.2</v>
      </c>
      <c r="D38" s="62">
        <v>1.2</v>
      </c>
      <c r="V38" s="167"/>
    </row>
    <row r="39" spans="2:35" ht="17.25" thickBot="1" x14ac:dyDescent="0.35">
      <c r="B39" s="49"/>
      <c r="C39" s="49"/>
      <c r="D39" s="49"/>
      <c r="V39" s="167"/>
    </row>
    <row r="40" spans="2:35" ht="18" thickBot="1" x14ac:dyDescent="0.35">
      <c r="B40" s="570" t="s">
        <v>191</v>
      </c>
      <c r="C40" s="571"/>
      <c r="D40" s="49"/>
      <c r="V40" s="167"/>
    </row>
    <row r="41" spans="2:35" x14ac:dyDescent="0.3">
      <c r="B41" s="112" t="s">
        <v>104</v>
      </c>
      <c r="C41" s="302">
        <f>'General Info &amp; Test Results'!C69</f>
        <v>0</v>
      </c>
      <c r="D41" s="68"/>
      <c r="V41" s="167"/>
    </row>
    <row r="42" spans="2:35" x14ac:dyDescent="0.3">
      <c r="B42" s="63" t="s">
        <v>233</v>
      </c>
      <c r="C42" s="296"/>
      <c r="V42" s="167"/>
    </row>
    <row r="43" spans="2:35" ht="17.25" thickBot="1" x14ac:dyDescent="0.35">
      <c r="B43" s="81" t="s">
        <v>105</v>
      </c>
      <c r="C43" s="303">
        <v>0.2</v>
      </c>
      <c r="V43" s="167"/>
    </row>
    <row r="44" spans="2:35" ht="17.25" thickBot="1" x14ac:dyDescent="0.35">
      <c r="V44" s="167"/>
    </row>
    <row r="45" spans="2:35" ht="18" thickBot="1" x14ac:dyDescent="0.35">
      <c r="B45" s="570" t="s">
        <v>184</v>
      </c>
      <c r="C45" s="584"/>
      <c r="D45" s="571"/>
      <c r="E45" s="205"/>
      <c r="F45" s="204"/>
      <c r="G45" s="204"/>
      <c r="H45" s="204"/>
      <c r="I45" s="204"/>
      <c r="J45" s="204"/>
      <c r="K45" s="204"/>
      <c r="L45" s="204"/>
      <c r="M45" s="204"/>
      <c r="V45" s="167"/>
    </row>
    <row r="46" spans="2:35" x14ac:dyDescent="0.3">
      <c r="B46" s="75" t="s">
        <v>21</v>
      </c>
      <c r="C46" s="297"/>
      <c r="D46" s="206" t="s">
        <v>97</v>
      </c>
      <c r="E46" s="54"/>
      <c r="F46" s="96"/>
      <c r="G46" s="96"/>
      <c r="H46" s="96"/>
      <c r="I46" s="96"/>
      <c r="J46" s="96"/>
      <c r="K46" s="96"/>
      <c r="L46" s="96"/>
      <c r="M46" s="96"/>
      <c r="V46" s="167"/>
    </row>
    <row r="47" spans="2:35" ht="17.25" thickBot="1" x14ac:dyDescent="0.35">
      <c r="B47" s="207" t="s">
        <v>248</v>
      </c>
      <c r="C47" s="298"/>
      <c r="D47" s="208" t="s">
        <v>103</v>
      </c>
      <c r="E47" s="54"/>
      <c r="F47" s="96"/>
      <c r="G47" s="96"/>
      <c r="H47" s="96"/>
      <c r="I47" s="96"/>
      <c r="J47" s="96"/>
      <c r="K47" s="96"/>
      <c r="L47" s="96"/>
      <c r="M47" s="96"/>
      <c r="V47" s="167"/>
    </row>
    <row r="48" spans="2:35" ht="17.25" x14ac:dyDescent="0.35">
      <c r="B48" s="82" t="s">
        <v>76</v>
      </c>
      <c r="C48" s="37"/>
      <c r="D48" s="37"/>
      <c r="E48" s="37"/>
      <c r="F48" s="37"/>
      <c r="G48" s="37"/>
      <c r="H48" s="37"/>
      <c r="I48" s="37"/>
      <c r="J48" s="37"/>
      <c r="K48" s="37"/>
      <c r="L48" s="37"/>
      <c r="M48" s="37"/>
      <c r="N48" s="37"/>
      <c r="O48" s="37"/>
      <c r="P48" s="37"/>
      <c r="Q48" s="37"/>
      <c r="R48" s="37"/>
      <c r="S48" s="37"/>
      <c r="T48" s="37"/>
      <c r="U48" s="37"/>
      <c r="V48" s="209"/>
      <c r="W48" s="37"/>
      <c r="X48" s="37"/>
      <c r="Y48" s="37"/>
      <c r="Z48" s="37"/>
      <c r="AA48" s="37"/>
      <c r="AB48" s="37"/>
      <c r="AC48" s="37"/>
      <c r="AD48" s="37"/>
      <c r="AE48" s="37"/>
      <c r="AF48" s="37"/>
      <c r="AG48" s="37"/>
      <c r="AH48" s="37"/>
      <c r="AI48" s="37"/>
    </row>
    <row r="49" spans="1:35" ht="17.25" x14ac:dyDescent="0.35">
      <c r="B49" s="82" t="s">
        <v>77</v>
      </c>
      <c r="C49" s="37"/>
      <c r="D49" s="37"/>
      <c r="E49" s="37"/>
      <c r="F49" s="37"/>
      <c r="G49" s="37"/>
      <c r="H49" s="37"/>
      <c r="I49" s="37"/>
      <c r="J49" s="37"/>
      <c r="K49" s="37"/>
      <c r="L49" s="37"/>
      <c r="M49" s="37"/>
      <c r="N49" s="37"/>
      <c r="O49" s="37"/>
      <c r="P49" s="37"/>
      <c r="Q49" s="37"/>
      <c r="R49" s="37"/>
      <c r="S49" s="37"/>
      <c r="T49" s="37"/>
      <c r="U49" s="37"/>
      <c r="V49" s="209"/>
      <c r="W49" s="37"/>
      <c r="X49" s="37"/>
      <c r="Y49" s="37"/>
      <c r="Z49" s="37"/>
      <c r="AA49" s="37"/>
      <c r="AB49" s="37"/>
      <c r="AC49" s="37"/>
      <c r="AD49" s="37"/>
      <c r="AE49" s="37"/>
      <c r="AF49" s="37"/>
      <c r="AG49" s="37"/>
      <c r="AH49" s="37"/>
      <c r="AI49" s="37"/>
    </row>
    <row r="50" spans="1:35" x14ac:dyDescent="0.3">
      <c r="V50" s="167"/>
    </row>
    <row r="51" spans="1:35" x14ac:dyDescent="0.3">
      <c r="A51" s="167"/>
      <c r="B51" s="167"/>
      <c r="C51" s="167"/>
      <c r="D51" s="167"/>
      <c r="E51" s="167"/>
      <c r="F51" s="167"/>
      <c r="G51" s="167"/>
      <c r="H51" s="167"/>
      <c r="I51" s="167"/>
      <c r="J51" s="167"/>
      <c r="K51" s="167"/>
      <c r="L51" s="167"/>
      <c r="M51" s="167"/>
      <c r="N51" s="167"/>
      <c r="O51" s="167"/>
      <c r="P51" s="167"/>
      <c r="Q51" s="167"/>
      <c r="R51" s="167"/>
      <c r="S51" s="167"/>
      <c r="T51" s="167"/>
      <c r="U51" s="167"/>
      <c r="V51" s="167"/>
    </row>
  </sheetData>
  <sheetProtection algorithmName="SHA-512" hashValue="xsKe/S2h4OqBxbZZ+rFYDIRsVdaNXENIKPnaAVgEhsv3Vl6hIDB8HUa6KsPizz7izZZQwdqXMsEstovkmYu0Wg==" saltValue="Ptj7dVhRbNQqCA21aepKxg==" spinCount="100000" sheet="1" selectLockedCells="1"/>
  <mergeCells count="11">
    <mergeCell ref="B45:D45"/>
    <mergeCell ref="G4:I4"/>
    <mergeCell ref="B40:C40"/>
    <mergeCell ref="B26:R26"/>
    <mergeCell ref="B2:D2"/>
    <mergeCell ref="C3:D3"/>
    <mergeCell ref="C4:D4"/>
    <mergeCell ref="C5:D5"/>
    <mergeCell ref="C6:D6"/>
    <mergeCell ref="C7:D7"/>
    <mergeCell ref="C8:D8"/>
  </mergeCells>
  <hyperlinks>
    <hyperlink ref="G4" location="Instructions!A1" display="Back to Instuction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O42"/>
  <sheetViews>
    <sheetView showGridLines="0" zoomScale="80" zoomScaleNormal="80" workbookViewId="0">
      <selection activeCell="C30" sqref="C30"/>
    </sheetView>
  </sheetViews>
  <sheetFormatPr defaultRowHeight="16.5" x14ac:dyDescent="0.3"/>
  <cols>
    <col min="1" max="1" width="6.5703125" style="43" customWidth="1"/>
    <col min="2" max="2" width="34.7109375" style="43" customWidth="1"/>
    <col min="3" max="3" width="40.7109375" style="43" customWidth="1"/>
    <col min="4" max="4" width="38.140625" style="43" customWidth="1"/>
    <col min="5" max="5" width="20.28515625" style="43" bestFit="1" customWidth="1"/>
    <col min="6" max="12" width="9.140625" style="43"/>
    <col min="13" max="13" width="14.42578125" style="43" customWidth="1"/>
    <col min="14" max="14" width="9.140625" style="43"/>
    <col min="15" max="15" width="3.42578125" style="43" customWidth="1"/>
    <col min="16" max="16384" width="9.140625" style="43"/>
  </cols>
  <sheetData>
    <row r="1" spans="2:15" ht="17.25" thickBot="1" x14ac:dyDescent="0.35">
      <c r="O1" s="167"/>
    </row>
    <row r="2" spans="2:15" ht="18" thickBot="1" x14ac:dyDescent="0.35">
      <c r="B2" s="570" t="str">
        <f>'Version Control'!$B$2</f>
        <v>Title Block</v>
      </c>
      <c r="C2" s="571"/>
      <c r="O2" s="167"/>
    </row>
    <row r="3" spans="2:15" x14ac:dyDescent="0.3">
      <c r="B3" s="160" t="str">
        <f>'Version Control'!$B$3</f>
        <v>Test Report Template Name:</v>
      </c>
      <c r="C3" s="148" t="str">
        <f>'Version Control'!$C$3</f>
        <v>Battery Charger</v>
      </c>
      <c r="O3" s="167"/>
    </row>
    <row r="4" spans="2:15" x14ac:dyDescent="0.3">
      <c r="B4" s="161" t="str">
        <f>'Version Control'!$B$4</f>
        <v>Version Number:</v>
      </c>
      <c r="C4" s="150" t="str">
        <f>'Version Control'!$C$4</f>
        <v>v2.2</v>
      </c>
      <c r="E4" s="585" t="s">
        <v>268</v>
      </c>
      <c r="F4" s="585"/>
      <c r="O4" s="167"/>
    </row>
    <row r="5" spans="2:15" x14ac:dyDescent="0.3">
      <c r="B5" s="162" t="str">
        <f>'Version Control'!$B$5</f>
        <v xml:space="preserve">Latest Template Revision: </v>
      </c>
      <c r="C5" s="729">
        <f>'Version Control'!$C$5</f>
        <v>43011</v>
      </c>
      <c r="O5" s="167"/>
    </row>
    <row r="6" spans="2:15" x14ac:dyDescent="0.3">
      <c r="B6" s="162" t="str">
        <f>'Version Control'!$B$6</f>
        <v>Tab Name:</v>
      </c>
      <c r="C6" s="168" t="str">
        <f ca="1">MID(CELL("filename",A1), FIND("]", CELL("filename", A1))+ 1, 255)</f>
        <v>Standby Mode Power</v>
      </c>
      <c r="O6" s="167"/>
    </row>
    <row r="7" spans="2:15" ht="35.25" customHeight="1" x14ac:dyDescent="0.3">
      <c r="B7" s="310" t="str">
        <f>'Version Control'!$B$7</f>
        <v>File Name:</v>
      </c>
      <c r="C7" s="216" t="str">
        <f ca="1">'Version Control'!$C$7</f>
        <v>Battery Charger - v2.2.xlsx</v>
      </c>
      <c r="O7" s="167"/>
    </row>
    <row r="8" spans="2:15" ht="17.25" thickBot="1" x14ac:dyDescent="0.35">
      <c r="B8" s="163" t="str">
        <f>'Version Control'!$B$8</f>
        <v xml:space="preserve">Test Completion Date: </v>
      </c>
      <c r="C8" s="154" t="str">
        <f>'Version Control'!$C$8</f>
        <v>[MM/DD/YYYY]</v>
      </c>
      <c r="O8" s="167"/>
    </row>
    <row r="9" spans="2:15" x14ac:dyDescent="0.3">
      <c r="O9" s="167"/>
    </row>
    <row r="10" spans="2:15" ht="17.25" thickBot="1" x14ac:dyDescent="0.35">
      <c r="O10" s="167"/>
    </row>
    <row r="11" spans="2:15" ht="18" thickBot="1" x14ac:dyDescent="0.35">
      <c r="B11" s="109" t="s">
        <v>75</v>
      </c>
      <c r="C11" s="110"/>
      <c r="D11" s="110"/>
      <c r="E11" s="110"/>
      <c r="F11" s="110"/>
      <c r="G11" s="110"/>
      <c r="H11" s="110"/>
      <c r="I11" s="110"/>
      <c r="J11" s="110"/>
      <c r="K11" s="110"/>
      <c r="L11" s="110"/>
      <c r="M11" s="111"/>
      <c r="O11" s="167"/>
    </row>
    <row r="12" spans="2:15" x14ac:dyDescent="0.3">
      <c r="B12" s="98" t="s">
        <v>195</v>
      </c>
      <c r="C12" s="96"/>
      <c r="D12" s="96"/>
      <c r="E12" s="96"/>
      <c r="F12" s="96"/>
      <c r="G12" s="96"/>
      <c r="H12" s="96"/>
      <c r="I12" s="96"/>
      <c r="J12" s="96"/>
      <c r="K12" s="96"/>
      <c r="L12" s="96"/>
      <c r="M12" s="97"/>
      <c r="O12" s="167"/>
    </row>
    <row r="13" spans="2:15" x14ac:dyDescent="0.3">
      <c r="B13" s="95" t="s">
        <v>196</v>
      </c>
      <c r="C13" s="96"/>
      <c r="D13" s="96"/>
      <c r="E13" s="96"/>
      <c r="F13" s="96"/>
      <c r="G13" s="96"/>
      <c r="H13" s="96"/>
      <c r="I13" s="96"/>
      <c r="J13" s="96"/>
      <c r="K13" s="96"/>
      <c r="L13" s="96"/>
      <c r="M13" s="97"/>
      <c r="O13" s="167"/>
    </row>
    <row r="14" spans="2:15" x14ac:dyDescent="0.3">
      <c r="B14" s="98" t="s">
        <v>197</v>
      </c>
      <c r="C14" s="96"/>
      <c r="D14" s="96"/>
      <c r="E14" s="96"/>
      <c r="F14" s="96"/>
      <c r="G14" s="96"/>
      <c r="H14" s="96"/>
      <c r="I14" s="96"/>
      <c r="J14" s="96"/>
      <c r="K14" s="96"/>
      <c r="L14" s="96"/>
      <c r="M14" s="97"/>
      <c r="O14" s="167"/>
    </row>
    <row r="15" spans="2:15" x14ac:dyDescent="0.3">
      <c r="B15" s="98" t="s">
        <v>198</v>
      </c>
      <c r="C15" s="96"/>
      <c r="D15" s="96"/>
      <c r="E15" s="96"/>
      <c r="F15" s="96"/>
      <c r="G15" s="96"/>
      <c r="H15" s="96"/>
      <c r="I15" s="96"/>
      <c r="J15" s="96"/>
      <c r="K15" s="96"/>
      <c r="L15" s="96"/>
      <c r="M15" s="97"/>
      <c r="O15" s="167"/>
    </row>
    <row r="16" spans="2:15" x14ac:dyDescent="0.3">
      <c r="B16" s="98" t="s">
        <v>199</v>
      </c>
      <c r="C16" s="96"/>
      <c r="D16" s="96"/>
      <c r="E16" s="96"/>
      <c r="F16" s="96"/>
      <c r="G16" s="96"/>
      <c r="H16" s="96"/>
      <c r="I16" s="96"/>
      <c r="J16" s="96"/>
      <c r="K16" s="96"/>
      <c r="L16" s="96"/>
      <c r="M16" s="97"/>
      <c r="O16" s="167"/>
    </row>
    <row r="17" spans="2:15" x14ac:dyDescent="0.3">
      <c r="B17" s="98"/>
      <c r="C17" s="96"/>
      <c r="D17" s="96"/>
      <c r="E17" s="96"/>
      <c r="F17" s="96"/>
      <c r="G17" s="96"/>
      <c r="H17" s="96"/>
      <c r="I17" s="96"/>
      <c r="J17" s="96"/>
      <c r="K17" s="96"/>
      <c r="L17" s="96"/>
      <c r="M17" s="97"/>
      <c r="O17" s="167"/>
    </row>
    <row r="18" spans="2:15" x14ac:dyDescent="0.3">
      <c r="B18" s="595" t="s">
        <v>88</v>
      </c>
      <c r="C18" s="596"/>
      <c r="D18" s="596"/>
      <c r="E18" s="96"/>
      <c r="F18" s="96"/>
      <c r="G18" s="96"/>
      <c r="H18" s="96"/>
      <c r="I18" s="96"/>
      <c r="J18" s="96"/>
      <c r="K18" s="96"/>
      <c r="L18" s="96"/>
      <c r="M18" s="97"/>
      <c r="O18" s="167"/>
    </row>
    <row r="19" spans="2:15" ht="32.25" customHeight="1" x14ac:dyDescent="0.3">
      <c r="B19" s="611" t="s">
        <v>89</v>
      </c>
      <c r="C19" s="612"/>
      <c r="D19" s="612"/>
      <c r="E19" s="612"/>
      <c r="F19" s="612"/>
      <c r="G19" s="612"/>
      <c r="H19" s="612"/>
      <c r="I19" s="612"/>
      <c r="J19" s="612"/>
      <c r="K19" s="612"/>
      <c r="L19" s="612"/>
      <c r="M19" s="613"/>
      <c r="O19" s="167"/>
    </row>
    <row r="20" spans="2:15" x14ac:dyDescent="0.3">
      <c r="B20" s="95"/>
      <c r="C20" s="99"/>
      <c r="D20" s="96"/>
      <c r="E20" s="96"/>
      <c r="F20" s="96"/>
      <c r="G20" s="96"/>
      <c r="H20" s="96"/>
      <c r="I20" s="96"/>
      <c r="J20" s="96"/>
      <c r="K20" s="96"/>
      <c r="L20" s="96"/>
      <c r="M20" s="97"/>
      <c r="O20" s="167"/>
    </row>
    <row r="21" spans="2:15" x14ac:dyDescent="0.3">
      <c r="B21" s="95" t="s">
        <v>120</v>
      </c>
      <c r="C21" s="99"/>
      <c r="D21" s="96"/>
      <c r="E21" s="96"/>
      <c r="F21" s="96"/>
      <c r="G21" s="96"/>
      <c r="H21" s="96"/>
      <c r="I21" s="96"/>
      <c r="J21" s="96"/>
      <c r="K21" s="96"/>
      <c r="L21" s="96"/>
      <c r="M21" s="97"/>
      <c r="O21" s="167"/>
    </row>
    <row r="22" spans="2:15" x14ac:dyDescent="0.3">
      <c r="B22" s="95" t="s">
        <v>90</v>
      </c>
      <c r="C22" s="99"/>
      <c r="D22" s="96"/>
      <c r="E22" s="96"/>
      <c r="F22" s="96"/>
      <c r="G22" s="96"/>
      <c r="H22" s="96"/>
      <c r="I22" s="96"/>
      <c r="J22" s="96"/>
      <c r="K22" s="96"/>
      <c r="L22" s="96"/>
      <c r="M22" s="97"/>
      <c r="O22" s="167"/>
    </row>
    <row r="23" spans="2:15" x14ac:dyDescent="0.3">
      <c r="B23" s="95"/>
      <c r="C23" s="99"/>
      <c r="D23" s="96"/>
      <c r="E23" s="96"/>
      <c r="F23" s="96"/>
      <c r="G23" s="96"/>
      <c r="H23" s="96"/>
      <c r="I23" s="96"/>
      <c r="J23" s="96"/>
      <c r="K23" s="96"/>
      <c r="L23" s="96"/>
      <c r="M23" s="97"/>
      <c r="O23" s="167"/>
    </row>
    <row r="24" spans="2:15" x14ac:dyDescent="0.3">
      <c r="B24" s="95" t="s">
        <v>91</v>
      </c>
      <c r="C24" s="99"/>
      <c r="D24" s="96"/>
      <c r="E24" s="96"/>
      <c r="F24" s="96"/>
      <c r="G24" s="96"/>
      <c r="H24" s="96"/>
      <c r="I24" s="96"/>
      <c r="J24" s="96"/>
      <c r="K24" s="96"/>
      <c r="L24" s="96"/>
      <c r="M24" s="97"/>
      <c r="O24" s="167"/>
    </row>
    <row r="25" spans="2:15" ht="17.25" thickBot="1" x14ac:dyDescent="0.35">
      <c r="B25" s="100" t="s">
        <v>92</v>
      </c>
      <c r="C25" s="101"/>
      <c r="D25" s="102"/>
      <c r="E25" s="102"/>
      <c r="F25" s="102"/>
      <c r="G25" s="102"/>
      <c r="H25" s="102"/>
      <c r="I25" s="102"/>
      <c r="J25" s="102"/>
      <c r="K25" s="102"/>
      <c r="L25" s="102"/>
      <c r="M25" s="103"/>
      <c r="O25" s="167"/>
    </row>
    <row r="26" spans="2:15" ht="17.25" thickBot="1" x14ac:dyDescent="0.35">
      <c r="B26" s="68"/>
      <c r="C26" s="49"/>
      <c r="D26" s="37"/>
      <c r="E26" s="37"/>
      <c r="F26" s="37"/>
      <c r="G26" s="37"/>
      <c r="H26" s="37"/>
      <c r="I26" s="37"/>
      <c r="J26" s="37"/>
      <c r="K26" s="37"/>
      <c r="L26" s="37"/>
      <c r="M26" s="37"/>
      <c r="O26" s="167"/>
    </row>
    <row r="27" spans="2:15" ht="18" thickBot="1" x14ac:dyDescent="0.35">
      <c r="B27" s="109" t="s">
        <v>184</v>
      </c>
      <c r="C27" s="110"/>
      <c r="D27" s="110"/>
      <c r="E27" s="110"/>
      <c r="F27" s="110"/>
      <c r="G27" s="110"/>
      <c r="H27" s="110"/>
      <c r="I27" s="110"/>
      <c r="J27" s="110"/>
      <c r="K27" s="111"/>
      <c r="O27" s="167"/>
    </row>
    <row r="28" spans="2:15" x14ac:dyDescent="0.3">
      <c r="B28" s="48"/>
      <c r="C28" s="37"/>
      <c r="D28" s="37"/>
      <c r="E28" s="37"/>
      <c r="F28" s="37"/>
      <c r="G28" s="37"/>
      <c r="H28" s="37"/>
      <c r="I28" s="37"/>
      <c r="J28" s="37"/>
      <c r="K28" s="38"/>
      <c r="O28" s="167"/>
    </row>
    <row r="29" spans="2:15" ht="17.25" x14ac:dyDescent="0.35">
      <c r="B29" s="48"/>
      <c r="C29" s="36" t="s">
        <v>243</v>
      </c>
      <c r="D29" s="36" t="s">
        <v>239</v>
      </c>
      <c r="E29" s="37"/>
      <c r="F29" s="37"/>
      <c r="G29" s="37"/>
      <c r="H29" s="37"/>
      <c r="I29" s="37"/>
      <c r="J29" s="37"/>
      <c r="K29" s="38"/>
      <c r="O29" s="167"/>
    </row>
    <row r="30" spans="2:15" x14ac:dyDescent="0.3">
      <c r="B30" s="48"/>
      <c r="C30" s="299"/>
      <c r="D30" s="299"/>
      <c r="E30" s="37" t="s">
        <v>240</v>
      </c>
      <c r="F30" s="37"/>
      <c r="G30" s="37"/>
      <c r="H30" s="37"/>
      <c r="I30" s="37"/>
      <c r="J30" s="37"/>
      <c r="K30" s="38"/>
      <c r="O30" s="167"/>
    </row>
    <row r="31" spans="2:15" x14ac:dyDescent="0.3">
      <c r="B31" s="48"/>
      <c r="C31" s="299"/>
      <c r="D31" s="299"/>
      <c r="E31" s="37" t="s">
        <v>240</v>
      </c>
      <c r="F31" s="37"/>
      <c r="G31" s="37"/>
      <c r="H31" s="37"/>
      <c r="I31" s="37"/>
      <c r="J31" s="37"/>
      <c r="K31" s="38"/>
      <c r="O31" s="167"/>
    </row>
    <row r="32" spans="2:15" x14ac:dyDescent="0.3">
      <c r="B32" s="48"/>
      <c r="C32" s="299"/>
      <c r="D32" s="299"/>
      <c r="E32" s="37" t="s">
        <v>240</v>
      </c>
      <c r="F32" s="37"/>
      <c r="G32" s="37"/>
      <c r="H32" s="37"/>
      <c r="I32" s="37"/>
      <c r="J32" s="37"/>
      <c r="K32" s="38"/>
      <c r="O32" s="167"/>
    </row>
    <row r="33" spans="1:15" x14ac:dyDescent="0.3">
      <c r="B33" s="48"/>
      <c r="C33" s="37"/>
      <c r="D33" s="37"/>
      <c r="E33" s="37"/>
      <c r="F33" s="37"/>
      <c r="G33" s="37"/>
      <c r="H33" s="37"/>
      <c r="I33" s="37"/>
      <c r="J33" s="37"/>
      <c r="K33" s="38"/>
      <c r="O33" s="167"/>
    </row>
    <row r="34" spans="1:15" x14ac:dyDescent="0.3">
      <c r="B34" s="48"/>
      <c r="C34" s="37" t="s">
        <v>238</v>
      </c>
      <c r="D34" s="304" t="e">
        <f>AVERAGE(D30:D32)</f>
        <v>#DIV/0!</v>
      </c>
      <c r="E34" s="37" t="s">
        <v>240</v>
      </c>
      <c r="F34" s="37"/>
      <c r="G34" s="37"/>
      <c r="H34" s="37"/>
      <c r="I34" s="37"/>
      <c r="J34" s="37"/>
      <c r="K34" s="38"/>
      <c r="O34" s="167"/>
    </row>
    <row r="35" spans="1:15" ht="17.25" thickBot="1" x14ac:dyDescent="0.35">
      <c r="B35" s="67"/>
      <c r="C35" s="46"/>
      <c r="D35" s="46"/>
      <c r="E35" s="46"/>
      <c r="F35" s="46"/>
      <c r="G35" s="46"/>
      <c r="H35" s="46"/>
      <c r="I35" s="46"/>
      <c r="J35" s="46"/>
      <c r="K35" s="47"/>
      <c r="O35" s="167"/>
    </row>
    <row r="36" spans="1:15" ht="18" thickBot="1" x14ac:dyDescent="0.4">
      <c r="B36" s="56"/>
      <c r="O36" s="167"/>
    </row>
    <row r="37" spans="1:15" x14ac:dyDescent="0.3">
      <c r="B37" s="614" t="s">
        <v>194</v>
      </c>
      <c r="C37" s="617"/>
      <c r="D37" s="617"/>
      <c r="E37" s="617"/>
      <c r="F37" s="617"/>
      <c r="G37" s="617"/>
      <c r="H37" s="617"/>
      <c r="I37" s="617"/>
      <c r="J37" s="617"/>
      <c r="K37" s="618"/>
      <c r="O37" s="167"/>
    </row>
    <row r="38" spans="1:15" x14ac:dyDescent="0.3">
      <c r="B38" s="615"/>
      <c r="C38" s="619"/>
      <c r="D38" s="619"/>
      <c r="E38" s="619"/>
      <c r="F38" s="619"/>
      <c r="G38" s="619"/>
      <c r="H38" s="619"/>
      <c r="I38" s="619"/>
      <c r="J38" s="619"/>
      <c r="K38" s="620"/>
      <c r="O38" s="167"/>
    </row>
    <row r="39" spans="1:15" x14ac:dyDescent="0.3">
      <c r="B39" s="615"/>
      <c r="C39" s="619"/>
      <c r="D39" s="619"/>
      <c r="E39" s="619"/>
      <c r="F39" s="619"/>
      <c r="G39" s="619"/>
      <c r="H39" s="619"/>
      <c r="I39" s="619"/>
      <c r="J39" s="619"/>
      <c r="K39" s="620"/>
      <c r="O39" s="167"/>
    </row>
    <row r="40" spans="1:15" ht="17.25" thickBot="1" x14ac:dyDescent="0.35">
      <c r="B40" s="616"/>
      <c r="C40" s="621"/>
      <c r="D40" s="621"/>
      <c r="E40" s="621"/>
      <c r="F40" s="621"/>
      <c r="G40" s="621"/>
      <c r="H40" s="621"/>
      <c r="I40" s="621"/>
      <c r="J40" s="621"/>
      <c r="K40" s="622"/>
      <c r="O40" s="167"/>
    </row>
    <row r="41" spans="1:15" x14ac:dyDescent="0.3">
      <c r="O41" s="167"/>
    </row>
    <row r="42" spans="1:15" x14ac:dyDescent="0.3">
      <c r="A42" s="167"/>
      <c r="B42" s="167"/>
      <c r="C42" s="167"/>
      <c r="D42" s="167"/>
      <c r="E42" s="167"/>
      <c r="F42" s="167"/>
      <c r="G42" s="167"/>
      <c r="H42" s="167"/>
      <c r="I42" s="167"/>
      <c r="J42" s="167"/>
      <c r="K42" s="167"/>
      <c r="L42" s="167"/>
      <c r="M42" s="167"/>
      <c r="N42" s="167"/>
      <c r="O42" s="167"/>
    </row>
  </sheetData>
  <sheetProtection algorithmName="SHA-512" hashValue="8pBw1ZR0HOmgJXWVA4QYMalUC58cZzLzUZKt8PDW25otsoe9dZip32/mIiY5lJbAHMpAgUvcGGEnfcUclYFbVg==" saltValue="SgyqUDFQgBOu1gOvzvPfzw==" spinCount="100000" sheet="1" selectLockedCells="1"/>
  <mergeCells count="6">
    <mergeCell ref="B19:M19"/>
    <mergeCell ref="B18:D18"/>
    <mergeCell ref="B37:B40"/>
    <mergeCell ref="C37:K40"/>
    <mergeCell ref="B2:C2"/>
    <mergeCell ref="E4:F4"/>
  </mergeCells>
  <hyperlinks>
    <hyperlink ref="E4" location="Instructions!A1" display="Back to Instuctions"/>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2"/>
  <sheetViews>
    <sheetView showGridLines="0" zoomScale="80" zoomScaleNormal="80" workbookViewId="0">
      <selection activeCell="C30" sqref="C30"/>
    </sheetView>
  </sheetViews>
  <sheetFormatPr defaultRowHeight="16.5" x14ac:dyDescent="0.3"/>
  <cols>
    <col min="1" max="1" width="6.5703125" style="43" customWidth="1"/>
    <col min="2" max="2" width="34.7109375" style="43" customWidth="1"/>
    <col min="3" max="3" width="44.7109375" style="43" customWidth="1"/>
    <col min="4" max="4" width="38.140625" style="43" customWidth="1"/>
    <col min="5" max="5" width="12.140625" style="43" customWidth="1"/>
    <col min="6" max="12" width="9.140625" style="43"/>
    <col min="13" max="13" width="14.42578125" style="43" customWidth="1"/>
    <col min="14" max="14" width="9.140625" style="43"/>
    <col min="15" max="15" width="3.140625" style="43" customWidth="1"/>
    <col min="16" max="16384" width="9.140625" style="43"/>
  </cols>
  <sheetData>
    <row r="1" spans="2:15" ht="17.25" thickBot="1" x14ac:dyDescent="0.35">
      <c r="O1" s="167"/>
    </row>
    <row r="2" spans="2:15" ht="18" thickBot="1" x14ac:dyDescent="0.35">
      <c r="B2" s="570" t="str">
        <f>'Version Control'!$B$2</f>
        <v>Title Block</v>
      </c>
      <c r="C2" s="571"/>
      <c r="O2" s="167"/>
    </row>
    <row r="3" spans="2:15" x14ac:dyDescent="0.3">
      <c r="B3" s="160" t="str">
        <f>'Version Control'!$B$3</f>
        <v>Test Report Template Name:</v>
      </c>
      <c r="C3" s="148" t="str">
        <f>'Version Control'!$C$3</f>
        <v>Battery Charger</v>
      </c>
      <c r="O3" s="167"/>
    </row>
    <row r="4" spans="2:15" x14ac:dyDescent="0.3">
      <c r="B4" s="161" t="str">
        <f>'Version Control'!$B$4</f>
        <v>Version Number:</v>
      </c>
      <c r="C4" s="150" t="str">
        <f>'Version Control'!$C$4</f>
        <v>v2.2</v>
      </c>
      <c r="E4" s="585" t="s">
        <v>268</v>
      </c>
      <c r="F4" s="585"/>
      <c r="G4" s="585"/>
      <c r="O4" s="167"/>
    </row>
    <row r="5" spans="2:15" x14ac:dyDescent="0.3">
      <c r="B5" s="162" t="str">
        <f>'Version Control'!$B$5</f>
        <v xml:space="preserve">Latest Template Revision: </v>
      </c>
      <c r="C5" s="729">
        <f>'Version Control'!$C$5</f>
        <v>43011</v>
      </c>
      <c r="O5" s="167"/>
    </row>
    <row r="6" spans="2:15" x14ac:dyDescent="0.3">
      <c r="B6" s="162" t="str">
        <f>'Version Control'!$B$6</f>
        <v>Tab Name:</v>
      </c>
      <c r="C6" s="168" t="str">
        <f ca="1">MID(CELL("filename",A1), FIND("]", CELL("filename", A1))+ 1, 255)</f>
        <v>Off mode Power</v>
      </c>
      <c r="K6"/>
      <c r="O6" s="167"/>
    </row>
    <row r="7" spans="2:15" ht="35.25" customHeight="1" x14ac:dyDescent="0.3">
      <c r="B7" s="310" t="str">
        <f>'Version Control'!$B$7</f>
        <v>File Name:</v>
      </c>
      <c r="C7" s="216" t="str">
        <f ca="1">'Version Control'!$C$7</f>
        <v>Battery Charger - v2.2.xlsx</v>
      </c>
      <c r="O7" s="167"/>
    </row>
    <row r="8" spans="2:15" ht="17.25" thickBot="1" x14ac:dyDescent="0.35">
      <c r="B8" s="163" t="str">
        <f>'Version Control'!$B$8</f>
        <v xml:space="preserve">Test Completion Date: </v>
      </c>
      <c r="C8" s="154" t="str">
        <f>'Version Control'!$C$8</f>
        <v>[MM/DD/YYYY]</v>
      </c>
      <c r="O8" s="167"/>
    </row>
    <row r="9" spans="2:15" x14ac:dyDescent="0.3">
      <c r="O9" s="167"/>
    </row>
    <row r="10" spans="2:15" ht="17.25" thickBot="1" x14ac:dyDescent="0.35">
      <c r="O10" s="167"/>
    </row>
    <row r="11" spans="2:15" ht="18" thickBot="1" x14ac:dyDescent="0.35">
      <c r="B11" s="109" t="s">
        <v>75</v>
      </c>
      <c r="C11" s="110"/>
      <c r="D11" s="110"/>
      <c r="E11" s="110"/>
      <c r="F11" s="110"/>
      <c r="G11" s="110"/>
      <c r="H11" s="110"/>
      <c r="I11" s="110"/>
      <c r="J11" s="110"/>
      <c r="K11" s="110"/>
      <c r="L11" s="110"/>
      <c r="M11" s="111"/>
      <c r="O11" s="167"/>
    </row>
    <row r="12" spans="2:15" ht="30" customHeight="1" x14ac:dyDescent="0.3">
      <c r="B12" s="623" t="s">
        <v>203</v>
      </c>
      <c r="C12" s="624"/>
      <c r="D12" s="624"/>
      <c r="E12" s="624"/>
      <c r="F12" s="624"/>
      <c r="G12" s="624"/>
      <c r="H12" s="624"/>
      <c r="I12" s="624"/>
      <c r="J12" s="624"/>
      <c r="K12" s="624"/>
      <c r="L12" s="624"/>
      <c r="M12" s="625"/>
      <c r="O12" s="167"/>
    </row>
    <row r="13" spans="2:15" x14ac:dyDescent="0.3">
      <c r="B13" s="98" t="s">
        <v>200</v>
      </c>
      <c r="C13" s="96"/>
      <c r="D13" s="96"/>
      <c r="E13" s="96"/>
      <c r="F13" s="96"/>
      <c r="G13" s="96"/>
      <c r="H13" s="96"/>
      <c r="I13" s="96"/>
      <c r="J13" s="96"/>
      <c r="K13" s="96"/>
      <c r="L13" s="96"/>
      <c r="M13" s="97"/>
      <c r="O13" s="167"/>
    </row>
    <row r="14" spans="2:15" x14ac:dyDescent="0.3">
      <c r="B14" s="98" t="s">
        <v>197</v>
      </c>
      <c r="C14" s="96"/>
      <c r="D14" s="96"/>
      <c r="E14" s="96"/>
      <c r="F14" s="96"/>
      <c r="G14" s="96"/>
      <c r="H14" s="96"/>
      <c r="I14" s="96"/>
      <c r="J14" s="96"/>
      <c r="K14" s="96"/>
      <c r="L14" s="96"/>
      <c r="M14" s="97"/>
      <c r="O14" s="167"/>
    </row>
    <row r="15" spans="2:15" x14ac:dyDescent="0.3">
      <c r="B15" s="98" t="s">
        <v>201</v>
      </c>
      <c r="C15" s="96"/>
      <c r="D15" s="96"/>
      <c r="E15" s="96"/>
      <c r="F15" s="96"/>
      <c r="G15" s="96"/>
      <c r="H15" s="96"/>
      <c r="I15" s="96"/>
      <c r="J15" s="96"/>
      <c r="K15" s="96"/>
      <c r="L15" s="96"/>
      <c r="M15" s="97"/>
      <c r="O15" s="167"/>
    </row>
    <row r="16" spans="2:15" x14ac:dyDescent="0.3">
      <c r="B16" s="98" t="s">
        <v>202</v>
      </c>
      <c r="C16" s="96"/>
      <c r="D16" s="96"/>
      <c r="E16" s="96"/>
      <c r="F16" s="96"/>
      <c r="G16" s="96"/>
      <c r="H16" s="96"/>
      <c r="I16" s="96"/>
      <c r="J16" s="96"/>
      <c r="K16" s="96"/>
      <c r="L16" s="96"/>
      <c r="M16" s="97"/>
      <c r="O16" s="167"/>
    </row>
    <row r="17" spans="2:15" x14ac:dyDescent="0.3">
      <c r="B17" s="98"/>
      <c r="C17" s="96"/>
      <c r="D17" s="96"/>
      <c r="E17" s="96"/>
      <c r="F17" s="96"/>
      <c r="G17" s="96"/>
      <c r="H17" s="96"/>
      <c r="I17" s="96"/>
      <c r="J17" s="96"/>
      <c r="K17" s="96"/>
      <c r="L17" s="96"/>
      <c r="M17" s="97"/>
      <c r="O17" s="167"/>
    </row>
    <row r="18" spans="2:15" x14ac:dyDescent="0.3">
      <c r="B18" s="98" t="s">
        <v>88</v>
      </c>
      <c r="C18" s="106"/>
      <c r="D18" s="106"/>
      <c r="E18" s="106"/>
      <c r="F18" s="106"/>
      <c r="G18" s="106"/>
      <c r="H18" s="106"/>
      <c r="I18" s="106"/>
      <c r="J18" s="106"/>
      <c r="K18" s="106"/>
      <c r="L18" s="106"/>
      <c r="M18" s="107"/>
      <c r="O18" s="167"/>
    </row>
    <row r="19" spans="2:15" ht="33" customHeight="1" x14ac:dyDescent="0.3">
      <c r="B19" s="623" t="s">
        <v>121</v>
      </c>
      <c r="C19" s="624"/>
      <c r="D19" s="624"/>
      <c r="E19" s="624"/>
      <c r="F19" s="624"/>
      <c r="G19" s="624"/>
      <c r="H19" s="624"/>
      <c r="I19" s="624"/>
      <c r="J19" s="624"/>
      <c r="K19" s="624"/>
      <c r="L19" s="624"/>
      <c r="M19" s="625"/>
      <c r="O19" s="167"/>
    </row>
    <row r="20" spans="2:15" x14ac:dyDescent="0.3">
      <c r="B20" s="98"/>
      <c r="C20" s="106"/>
      <c r="D20" s="106"/>
      <c r="E20" s="106"/>
      <c r="F20" s="106"/>
      <c r="G20" s="106"/>
      <c r="H20" s="106"/>
      <c r="I20" s="106"/>
      <c r="J20" s="106"/>
      <c r="K20" s="106"/>
      <c r="L20" s="106"/>
      <c r="M20" s="107"/>
      <c r="O20" s="167"/>
    </row>
    <row r="21" spans="2:15" x14ac:dyDescent="0.3">
      <c r="B21" s="98" t="s">
        <v>120</v>
      </c>
      <c r="C21" s="106"/>
      <c r="D21" s="106"/>
      <c r="E21" s="106"/>
      <c r="F21" s="106"/>
      <c r="G21" s="106"/>
      <c r="H21" s="106"/>
      <c r="I21" s="106"/>
      <c r="J21" s="106"/>
      <c r="K21" s="106"/>
      <c r="L21" s="106"/>
      <c r="M21" s="107"/>
      <c r="O21" s="167"/>
    </row>
    <row r="22" spans="2:15" ht="18" x14ac:dyDescent="0.35">
      <c r="B22" s="98" t="s">
        <v>204</v>
      </c>
      <c r="C22" s="106"/>
      <c r="D22" s="106"/>
      <c r="E22" s="106"/>
      <c r="F22" s="106"/>
      <c r="G22" s="106"/>
      <c r="H22" s="106"/>
      <c r="I22" s="106"/>
      <c r="J22" s="106"/>
      <c r="K22" s="106"/>
      <c r="L22" s="106"/>
      <c r="M22" s="107"/>
      <c r="O22" s="167"/>
    </row>
    <row r="23" spans="2:15" x14ac:dyDescent="0.3">
      <c r="B23" s="98"/>
      <c r="C23" s="99"/>
      <c r="D23" s="96"/>
      <c r="E23" s="96"/>
      <c r="F23" s="96"/>
      <c r="G23" s="96"/>
      <c r="H23" s="96"/>
      <c r="I23" s="96"/>
      <c r="J23" s="96"/>
      <c r="K23" s="96"/>
      <c r="L23" s="96"/>
      <c r="M23" s="97"/>
      <c r="O23" s="167"/>
    </row>
    <row r="24" spans="2:15" x14ac:dyDescent="0.3">
      <c r="B24" s="98" t="s">
        <v>91</v>
      </c>
      <c r="C24" s="99"/>
      <c r="D24" s="96"/>
      <c r="E24" s="96"/>
      <c r="F24" s="96"/>
      <c r="G24" s="96"/>
      <c r="H24" s="96"/>
      <c r="I24" s="96"/>
      <c r="J24" s="96"/>
      <c r="K24" s="96"/>
      <c r="L24" s="96"/>
      <c r="M24" s="97"/>
      <c r="O24" s="167"/>
    </row>
    <row r="25" spans="2:15" ht="17.25" thickBot="1" x14ac:dyDescent="0.35">
      <c r="B25" s="108" t="s">
        <v>122</v>
      </c>
      <c r="C25" s="101"/>
      <c r="D25" s="102"/>
      <c r="E25" s="102"/>
      <c r="F25" s="102"/>
      <c r="G25" s="102"/>
      <c r="H25" s="102"/>
      <c r="I25" s="102"/>
      <c r="J25" s="102"/>
      <c r="K25" s="102"/>
      <c r="L25" s="102"/>
      <c r="M25" s="103"/>
      <c r="O25" s="167"/>
    </row>
    <row r="26" spans="2:15" ht="17.25" thickBot="1" x14ac:dyDescent="0.35">
      <c r="B26" s="68"/>
      <c r="C26" s="49"/>
      <c r="D26" s="37"/>
      <c r="E26" s="37"/>
      <c r="F26" s="37"/>
      <c r="G26" s="37"/>
      <c r="H26" s="37"/>
      <c r="I26" s="37"/>
      <c r="J26" s="37"/>
      <c r="K26" s="37"/>
      <c r="L26" s="37"/>
      <c r="M26" s="37"/>
      <c r="O26" s="167"/>
    </row>
    <row r="27" spans="2:15" ht="18" thickBot="1" x14ac:dyDescent="0.35">
      <c r="B27" s="109" t="s">
        <v>184</v>
      </c>
      <c r="C27" s="110"/>
      <c r="D27" s="110"/>
      <c r="E27" s="110"/>
      <c r="F27" s="110"/>
      <c r="G27" s="110"/>
      <c r="H27" s="110"/>
      <c r="I27" s="110"/>
      <c r="J27" s="110"/>
      <c r="K27" s="111"/>
      <c r="O27" s="167"/>
    </row>
    <row r="28" spans="2:15" x14ac:dyDescent="0.3">
      <c r="B28" s="48"/>
      <c r="C28" s="37"/>
      <c r="D28" s="37"/>
      <c r="E28" s="37"/>
      <c r="F28" s="37"/>
      <c r="G28" s="37"/>
      <c r="H28" s="37"/>
      <c r="I28" s="37"/>
      <c r="J28" s="37"/>
      <c r="K28" s="38"/>
      <c r="O28" s="167"/>
    </row>
    <row r="29" spans="2:15" ht="17.25" x14ac:dyDescent="0.35">
      <c r="B29" s="48"/>
      <c r="C29" s="36" t="s">
        <v>243</v>
      </c>
      <c r="D29" s="36" t="s">
        <v>239</v>
      </c>
      <c r="E29" s="37"/>
      <c r="F29" s="37"/>
      <c r="G29" s="37"/>
      <c r="H29" s="37"/>
      <c r="I29" s="37"/>
      <c r="J29" s="37"/>
      <c r="K29" s="38"/>
      <c r="O29" s="167"/>
    </row>
    <row r="30" spans="2:15" x14ac:dyDescent="0.3">
      <c r="B30" s="48"/>
      <c r="C30" s="299"/>
      <c r="D30" s="299"/>
      <c r="E30" s="37" t="s">
        <v>240</v>
      </c>
      <c r="F30" s="37"/>
      <c r="G30" s="37"/>
      <c r="H30" s="37"/>
      <c r="I30" s="37"/>
      <c r="J30" s="37"/>
      <c r="K30" s="38"/>
      <c r="O30" s="167"/>
    </row>
    <row r="31" spans="2:15" x14ac:dyDescent="0.3">
      <c r="B31" s="48"/>
      <c r="C31" s="299"/>
      <c r="D31" s="299"/>
      <c r="E31" s="37" t="s">
        <v>240</v>
      </c>
      <c r="F31" s="37"/>
      <c r="G31" s="37"/>
      <c r="H31" s="37"/>
      <c r="I31" s="37"/>
      <c r="J31" s="37"/>
      <c r="K31" s="38"/>
      <c r="O31" s="167"/>
    </row>
    <row r="32" spans="2:15" x14ac:dyDescent="0.3">
      <c r="B32" s="48"/>
      <c r="C32" s="299"/>
      <c r="D32" s="299"/>
      <c r="E32" s="37" t="s">
        <v>240</v>
      </c>
      <c r="F32" s="37"/>
      <c r="G32" s="37"/>
      <c r="H32" s="37"/>
      <c r="I32" s="37"/>
      <c r="J32" s="37"/>
      <c r="K32" s="38"/>
      <c r="O32" s="167"/>
    </row>
    <row r="33" spans="1:15" x14ac:dyDescent="0.3">
      <c r="B33" s="48"/>
      <c r="C33" s="37"/>
      <c r="D33" s="37"/>
      <c r="E33" s="37"/>
      <c r="F33" s="37"/>
      <c r="G33" s="37"/>
      <c r="H33" s="37"/>
      <c r="I33" s="37"/>
      <c r="J33" s="37"/>
      <c r="K33" s="38"/>
      <c r="O33" s="167"/>
    </row>
    <row r="34" spans="1:15" x14ac:dyDescent="0.3">
      <c r="B34" s="48"/>
      <c r="C34" s="37" t="s">
        <v>241</v>
      </c>
      <c r="D34" s="304" t="e">
        <f>AVERAGE(D30:D32)</f>
        <v>#DIV/0!</v>
      </c>
      <c r="E34" s="37" t="s">
        <v>240</v>
      </c>
      <c r="F34" s="37"/>
      <c r="G34" s="37"/>
      <c r="H34" s="37"/>
      <c r="I34" s="37"/>
      <c r="J34" s="37"/>
      <c r="K34" s="38"/>
      <c r="O34" s="167"/>
    </row>
    <row r="35" spans="1:15" ht="17.25" thickBot="1" x14ac:dyDescent="0.35">
      <c r="B35" s="67"/>
      <c r="C35" s="46"/>
      <c r="D35" s="46"/>
      <c r="E35" s="46"/>
      <c r="F35" s="46"/>
      <c r="G35" s="46"/>
      <c r="H35" s="46"/>
      <c r="I35" s="46"/>
      <c r="J35" s="46"/>
      <c r="K35" s="47"/>
      <c r="O35" s="167"/>
    </row>
    <row r="36" spans="1:15" ht="18" thickBot="1" x14ac:dyDescent="0.4">
      <c r="B36" s="56"/>
      <c r="O36" s="167"/>
    </row>
    <row r="37" spans="1:15" x14ac:dyDescent="0.3">
      <c r="B37" s="614" t="s">
        <v>194</v>
      </c>
      <c r="C37" s="617"/>
      <c r="D37" s="617"/>
      <c r="E37" s="617"/>
      <c r="F37" s="617"/>
      <c r="G37" s="617"/>
      <c r="H37" s="617"/>
      <c r="I37" s="617"/>
      <c r="J37" s="617"/>
      <c r="K37" s="618"/>
      <c r="O37" s="167"/>
    </row>
    <row r="38" spans="1:15" x14ac:dyDescent="0.3">
      <c r="B38" s="615"/>
      <c r="C38" s="619"/>
      <c r="D38" s="619"/>
      <c r="E38" s="619"/>
      <c r="F38" s="619"/>
      <c r="G38" s="619"/>
      <c r="H38" s="619"/>
      <c r="I38" s="619"/>
      <c r="J38" s="619"/>
      <c r="K38" s="620"/>
      <c r="O38" s="167"/>
    </row>
    <row r="39" spans="1:15" x14ac:dyDescent="0.3">
      <c r="B39" s="615"/>
      <c r="C39" s="619"/>
      <c r="D39" s="619"/>
      <c r="E39" s="619"/>
      <c r="F39" s="619"/>
      <c r="G39" s="619"/>
      <c r="H39" s="619"/>
      <c r="I39" s="619"/>
      <c r="J39" s="619"/>
      <c r="K39" s="620"/>
      <c r="O39" s="167"/>
    </row>
    <row r="40" spans="1:15" ht="17.25" thickBot="1" x14ac:dyDescent="0.35">
      <c r="B40" s="616"/>
      <c r="C40" s="621"/>
      <c r="D40" s="621"/>
      <c r="E40" s="621"/>
      <c r="F40" s="621"/>
      <c r="G40" s="621"/>
      <c r="H40" s="621"/>
      <c r="I40" s="621"/>
      <c r="J40" s="621"/>
      <c r="K40" s="622"/>
      <c r="O40" s="167"/>
    </row>
    <row r="41" spans="1:15" x14ac:dyDescent="0.3">
      <c r="O41" s="167"/>
    </row>
    <row r="42" spans="1:15" x14ac:dyDescent="0.3">
      <c r="A42" s="167"/>
      <c r="B42" s="167"/>
      <c r="C42" s="167"/>
      <c r="D42" s="167"/>
      <c r="E42" s="167"/>
      <c r="F42" s="167"/>
      <c r="G42" s="167"/>
      <c r="H42" s="167"/>
      <c r="I42" s="167"/>
      <c r="J42" s="167"/>
      <c r="K42" s="167"/>
      <c r="L42" s="167"/>
      <c r="M42" s="167"/>
      <c r="N42" s="167"/>
      <c r="O42" s="167"/>
    </row>
  </sheetData>
  <sheetProtection algorithmName="SHA-512" hashValue="93foVEO3Ie7cET0SWLGMqt+jLcR4ROWbmyN34TZ8HSe5HucK3KKLnNBQSIrdYW8+q81zJvXCVrBzfXJnWrzw5w==" saltValue="aPwfNCinLRxwLTIoEjevmA==" spinCount="100000" sheet="1" selectLockedCells="1"/>
  <mergeCells count="6">
    <mergeCell ref="B37:B40"/>
    <mergeCell ref="C37:K40"/>
    <mergeCell ref="B12:M12"/>
    <mergeCell ref="B19:M19"/>
    <mergeCell ref="B2:C2"/>
    <mergeCell ref="E4:G4"/>
  </mergeCells>
  <hyperlinks>
    <hyperlink ref="E4" location="Instructions!A1" display="Back to Instuction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000E6-70E8-4F49-91C0-FF0EBA987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C4A62F-37EA-44D7-AF61-D132635E45C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a504290-48b0-421f-a269-8aa9478176e6"/>
    <ds:schemaRef ds:uri="http://www.w3.org/XML/1998/namespace"/>
  </ds:schemaRefs>
</ds:datastoreItem>
</file>

<file path=customXml/itemProps3.xml><?xml version="1.0" encoding="utf-8"?>
<ds:datastoreItem xmlns:ds="http://schemas.openxmlformats.org/officeDocument/2006/customXml" ds:itemID="{63AD0ACA-8B29-464C-848E-93CBD8106A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Instructions</vt:lpstr>
      <vt:lpstr>General Info &amp; Test Results</vt:lpstr>
      <vt:lpstr>Setup &amp; Instrumentation</vt:lpstr>
      <vt:lpstr>Determining Duration of Charge</vt:lpstr>
      <vt:lpstr>Conditioning &amp; Preparation</vt:lpstr>
      <vt:lpstr>Charge &amp; Maintenance Mode Test</vt:lpstr>
      <vt:lpstr>Battery Discharge Energy Test</vt:lpstr>
      <vt:lpstr>Standby Mode Power</vt:lpstr>
      <vt:lpstr>Off mode Power</vt:lpstr>
      <vt:lpstr>UEC Calculation</vt:lpstr>
      <vt:lpstr>Comments</vt:lpstr>
      <vt:lpstr>Photos</vt:lpstr>
      <vt:lpstr>Report Sign-Off Block</vt:lpstr>
      <vt:lpstr>Test Conditions</vt:lpstr>
      <vt:lpstr>Abbreviations</vt:lpstr>
      <vt:lpstr>Version Control</vt:lpstr>
      <vt:lpstr>Appendix_Y_to_Subpart_B_of_Part_430—Uniform_Test_Method_for_Measuring_the_Energy_Consumption_of_Battery_Chargers__76_FR_31776__June_1__2011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Carlisle</dc:creator>
  <cp:lastModifiedBy>User294</cp:lastModifiedBy>
  <dcterms:created xsi:type="dcterms:W3CDTF">2013-02-19T16:07:43Z</dcterms:created>
  <dcterms:modified xsi:type="dcterms:W3CDTF">2017-10-04T13:31:17Z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